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4"/>
    <sheet state="visible" name="tablePGI;7-state comparison" sheetId="2" r:id="rId5"/>
    <sheet state="visible" name="PGI-visualisation" sheetId="3" r:id="rId6"/>
    <sheet state="visible" name="CTET-Qpaper item types" sheetId="4" r:id="rId7"/>
    <sheet state="visible" name="2.10 aspirational districts" sheetId="5" r:id="rId8"/>
    <sheet state="visible" name="2.11_5 year change" sheetId="6" r:id="rId9"/>
    <sheet state="visible" name="AD-full data" sheetId="7" r:id="rId10"/>
  </sheets>
  <definedNames/>
  <calcPr/>
  <extLst>
    <ext uri="GoogleSheetsCustomDataVersion2">
      <go:sheetsCustomData xmlns:go="http://customooxmlschemas.google.com/" r:id="rId11" roundtripDataChecksum="Gly6mvIefrhuO0Oxeq30R8dq+zsO9w+lHiEWmjj2lcE="/>
    </ext>
  </extLst>
</workbook>
</file>

<file path=xl/sharedStrings.xml><?xml version="1.0" encoding="utf-8"?>
<sst xmlns="http://schemas.openxmlformats.org/spreadsheetml/2006/main" count="527" uniqueCount="235">
  <si>
    <t>Table 2.10: parameters for Selected states at different levels of PGI and selected aspirational districts</t>
  </si>
  <si>
    <t>Table 2.11  Change between 2013-14 and 2018-19 (5 years)</t>
  </si>
  <si>
    <t>Table 2.12 Profiling teachers from the Periodic Labour Force Survey 2018-2019</t>
  </si>
  <si>
    <t>Table 2.13 NSS data on teacher wages</t>
  </si>
  <si>
    <t xml:space="preserve">Table B: </t>
  </si>
  <si>
    <t>Table B: Question items in Paper I and II analysed with reference to the Revised Blooms Taxonomy</t>
  </si>
  <si>
    <t>Table C</t>
  </si>
  <si>
    <t>Table C; Question items in Paper 1 and Paper 2, analysed with reference to Shulman's framework and the NCFTE 2009</t>
  </si>
  <si>
    <t>Domain score (as % of maximum score)</t>
  </si>
  <si>
    <t>Working conditions (Basic Ameneties)</t>
  </si>
  <si>
    <t>Working conditions (professional)</t>
  </si>
  <si>
    <t>Teacher governance (management and accountability)</t>
  </si>
  <si>
    <t>Academic leadership and school supervision</t>
  </si>
  <si>
    <t>Recruitment and Deployment of teachers, and of subject teachers</t>
  </si>
  <si>
    <t>Professional Development</t>
  </si>
  <si>
    <t>State</t>
  </si>
  <si>
    <t>PGI level</t>
  </si>
  <si>
    <t>total PGI score</t>
  </si>
  <si>
    <t>LO&amp;Q%score</t>
  </si>
  <si>
    <t>Access score</t>
  </si>
  <si>
    <t>Infra Score</t>
  </si>
  <si>
    <t>Equity</t>
  </si>
  <si>
    <t>Governance</t>
  </si>
  <si>
    <t>drinking water</t>
  </si>
  <si>
    <t>functional toilet</t>
  </si>
  <si>
    <t>total</t>
  </si>
  <si>
    <t>availability of CAL</t>
  </si>
  <si>
    <t>Sc lab</t>
  </si>
  <si>
    <t>Com Lab</t>
  </si>
  <si>
    <t>Library</t>
  </si>
  <si>
    <t>suppl. Material</t>
  </si>
  <si>
    <t>free textbook</t>
  </si>
  <si>
    <t>Tech-mgmt</t>
  </si>
  <si>
    <t>T-photoID</t>
  </si>
  <si>
    <t>T-evaluation</t>
  </si>
  <si>
    <t>T-attendance system</t>
  </si>
  <si>
    <t>Total</t>
  </si>
  <si>
    <t>SCERT-DIET-staffing</t>
  </si>
  <si>
    <t>Ac-sup-visit</t>
  </si>
  <si>
    <t>head-teacher in PriSch</t>
  </si>
  <si>
    <t>Head-T in Sec School</t>
  </si>
  <si>
    <t>SelfEval&amp;Schplabn</t>
  </si>
  <si>
    <t>Single-T-Sch</t>
  </si>
  <si>
    <t>PTR-as-per-RTE</t>
  </si>
  <si>
    <t>Online-recruitment</t>
  </si>
  <si>
    <t>T-transfer-system</t>
  </si>
  <si>
    <t>Merit-based-Head-T-selection</t>
  </si>
  <si>
    <t>UP-T-availability</t>
  </si>
  <si>
    <t>Sec-Sch-teacher-availability</t>
  </si>
  <si>
    <t>CPD-SchLeaders</t>
  </si>
  <si>
    <t>CPD-T-extent</t>
  </si>
  <si>
    <t>teacher score total</t>
  </si>
  <si>
    <t>agg percentage</t>
  </si>
  <si>
    <t>Punjab</t>
  </si>
  <si>
    <t>level 2</t>
  </si>
  <si>
    <t>Maharashtra</t>
  </si>
  <si>
    <t>level 3</t>
  </si>
  <si>
    <t>Karnataka</t>
  </si>
  <si>
    <t>level 4</t>
  </si>
  <si>
    <t>Jharkhand</t>
  </si>
  <si>
    <t>level 5</t>
  </si>
  <si>
    <t>Assam</t>
  </si>
  <si>
    <t>level 6</t>
  </si>
  <si>
    <t>Chhattisgarh</t>
  </si>
  <si>
    <t>level 7</t>
  </si>
  <si>
    <t>Meghalaya</t>
  </si>
  <si>
    <t>level 8</t>
  </si>
  <si>
    <t>Type</t>
  </si>
  <si>
    <t>Remember</t>
  </si>
  <si>
    <t>Understand</t>
  </si>
  <si>
    <t>Apply</t>
  </si>
  <si>
    <t>Analyse</t>
  </si>
  <si>
    <t>Evaluate</t>
  </si>
  <si>
    <t>Create</t>
  </si>
  <si>
    <t>Content Knowledge</t>
  </si>
  <si>
    <t>Pedagogic Knowledge</t>
  </si>
  <si>
    <t>Pedagogic Content Knowledge</t>
  </si>
  <si>
    <t>Curricular Knowledge</t>
  </si>
  <si>
    <t>Childhood, Child and Adolescent Development and Learning</t>
  </si>
  <si>
    <t>Inclusivity Knowledge</t>
  </si>
  <si>
    <t>Gender, School &amp; Society</t>
  </si>
  <si>
    <t>Teacher and Learner in Society</t>
  </si>
  <si>
    <t>Assessment and Evaluation Studies</t>
  </si>
  <si>
    <t>Paper I</t>
  </si>
  <si>
    <t>paper 1</t>
  </si>
  <si>
    <t>Shulman categories</t>
  </si>
  <si>
    <t>Additional categories from NCFTE (2009)</t>
  </si>
  <si>
    <t>Child Development &amp; Pedagogy</t>
  </si>
  <si>
    <t>Number of items</t>
  </si>
  <si>
    <t>% of total</t>
  </si>
  <si>
    <t>Mathematics</t>
  </si>
  <si>
    <t>Environmental Studies</t>
  </si>
  <si>
    <t>Language-I** (English I)</t>
  </si>
  <si>
    <t>Language-I** (English 1)</t>
  </si>
  <si>
    <t>Language-II*** (English II)</t>
  </si>
  <si>
    <t>Language-II*** (English 2)</t>
  </si>
  <si>
    <t>Language-I** (Hindi I)</t>
  </si>
  <si>
    <t>Language-I** (Hindi 1)</t>
  </si>
  <si>
    <t>Language-II*** (Hindi II)</t>
  </si>
  <si>
    <t>Language-II*** (Hindi 2)</t>
  </si>
  <si>
    <t>Total items</t>
  </si>
  <si>
    <t>Paper 2</t>
  </si>
  <si>
    <t>paper II</t>
  </si>
  <si>
    <t>Mathematics &amp; Science</t>
  </si>
  <si>
    <t>Mathematics and Science</t>
  </si>
  <si>
    <t>Social Studies / Social Science</t>
  </si>
  <si>
    <t>Social Studies/Science</t>
  </si>
  <si>
    <t>Notes:</t>
  </si>
  <si>
    <r>
      <rPr>
        <rFont val="Calibri, sans-serif"/>
        <color rgb="FF000000"/>
      </rPr>
      <t xml:space="preserve">* Krathwohl, D. R. (2002). A Revision of Bloom's Taxonomy: An Overview. </t>
    </r>
    <r>
      <rPr>
        <rFont val="Calibri, sans-serif"/>
        <i/>
        <color rgb="FF000000"/>
      </rPr>
      <t>Theory into Practice</t>
    </r>
    <r>
      <rPr>
        <rFont val="Calibri, sans-serif"/>
        <i/>
        <color rgb="FFFF0000"/>
      </rPr>
      <t>(volume and issue)</t>
    </r>
    <r>
      <rPr>
        <rFont val="Calibri, sans-serif"/>
        <color rgb="FF000000"/>
      </rPr>
      <t xml:space="preserve"> , 212-218. </t>
    </r>
    <r>
      <rPr>
        <rFont val="Calibri, sans-serif"/>
        <color rgb="FF000000"/>
        <u/>
      </rPr>
      <t>https://www.depauw.edu/files/resources/krathwohl.pdf</t>
    </r>
  </si>
  <si>
    <t>** The Test items in Language I focus on the proficiencies related to the medium of instruction</t>
  </si>
  <si>
    <t>*** The Test items in Language II focus on the elements of language, communication and comprehension abilities</t>
  </si>
  <si>
    <t>**** SHULMAN, L. (2013). Those Who Understand: Knowledge Growth in Teaching. The Journal of Education, 193(3), 1-11. Retrieved July 2, 2021. http://www.jstor.org/stable/24636916</t>
  </si>
  <si>
    <t>***** Education, N. C. (2009). National Curriculum Framework for Teacher Education. New Delhi: National Council for Teacher Education. https://www.ncte.gov.in/website/PDF/NCFTE_2009.pdf</t>
  </si>
  <si>
    <t>PGI index</t>
  </si>
  <si>
    <t>Level 1</t>
  </si>
  <si>
    <t>Grade 1+</t>
  </si>
  <si>
    <t>grade 1</t>
  </si>
  <si>
    <t>grade 2</t>
  </si>
  <si>
    <t>Grade 3</t>
  </si>
  <si>
    <t>Grade 4</t>
  </si>
  <si>
    <t>Grade 5</t>
  </si>
  <si>
    <t>Total India</t>
  </si>
  <si>
    <t>FIROZPUR</t>
  </si>
  <si>
    <t>NANDURBAR</t>
  </si>
  <si>
    <t>karnataka</t>
  </si>
  <si>
    <t>RAICHUR</t>
  </si>
  <si>
    <t xml:space="preserve">GUMLA </t>
  </si>
  <si>
    <t>UDALGURI</t>
  </si>
  <si>
    <t>DANTEWADA</t>
  </si>
  <si>
    <t>RI BHOI</t>
  </si>
  <si>
    <t>BARWANI</t>
  </si>
  <si>
    <t>Total schools</t>
  </si>
  <si>
    <t xml:space="preserve">Total </t>
  </si>
  <si>
    <t>R</t>
  </si>
  <si>
    <t>total teachers</t>
  </si>
  <si>
    <t>Total enrolment</t>
  </si>
  <si>
    <t>PTR</t>
  </si>
  <si>
    <t>U</t>
  </si>
  <si>
    <t>Government school</t>
  </si>
  <si>
    <t>Total (% of all)</t>
  </si>
  <si>
    <t>Pvt unaided schools</t>
  </si>
  <si>
    <t>Private aided</t>
  </si>
  <si>
    <t>single teacher school</t>
  </si>
  <si>
    <t>Vacancy</t>
  </si>
  <si>
    <t xml:space="preserve">Schools with vacancy </t>
  </si>
  <si>
    <t>Femal teachers</t>
  </si>
  <si>
    <t>Graduate teachers</t>
  </si>
  <si>
    <t>teachers with professional qualification</t>
  </si>
  <si>
    <t>Teachers on contract</t>
  </si>
  <si>
    <t>Basic Ameneties</t>
  </si>
  <si>
    <t>Accessibility by road</t>
  </si>
  <si>
    <t>Schools with functional drinking water</t>
  </si>
  <si>
    <t>Schools with functional boys toilet</t>
  </si>
  <si>
    <t>schools with functional girls' toilet</t>
  </si>
  <si>
    <t>Electricity availability</t>
  </si>
  <si>
    <t>Professional working conditions</t>
  </si>
  <si>
    <t>Availability of library</t>
  </si>
  <si>
    <t>Desktop/laptop</t>
  </si>
  <si>
    <t>Internet</t>
  </si>
  <si>
    <t>ICT lab available</t>
  </si>
  <si>
    <t>schools with all classrooms in good condition</t>
  </si>
  <si>
    <t>Schools that received free text books</t>
  </si>
  <si>
    <t>Total schools that received grant</t>
  </si>
  <si>
    <t>Visits by academic supervisors (CRP,BRP, Academic inspectors)</t>
  </si>
  <si>
    <t>Total visits</t>
  </si>
  <si>
    <t>74%%</t>
  </si>
  <si>
    <t>99%%</t>
  </si>
  <si>
    <t>73%%</t>
  </si>
  <si>
    <t>84%%</t>
  </si>
  <si>
    <t>86%%</t>
  </si>
  <si>
    <t>Availability of Preservice Teacher Education Institutiions/programmes</t>
  </si>
  <si>
    <t>Total D.El. Ed College</t>
  </si>
  <si>
    <t>district is Not available on NCTE website</t>
  </si>
  <si>
    <t>Govt</t>
  </si>
  <si>
    <t>Pvt/Self Financed</t>
  </si>
  <si>
    <t>Total B.Ed College</t>
  </si>
  <si>
    <t>Govt/University department</t>
  </si>
  <si>
    <t>2013-14</t>
  </si>
  <si>
    <t>2018-19</t>
  </si>
  <si>
    <t>change (L-K)</t>
  </si>
  <si>
    <t>% change</t>
  </si>
  <si>
    <t>Total teachers</t>
  </si>
  <si>
    <t>total teachers (rural)</t>
  </si>
  <si>
    <t>proportion of teachers (rural)</t>
  </si>
  <si>
    <t>Total female teachers</t>
  </si>
  <si>
    <t>total female teachers (rural)</t>
  </si>
  <si>
    <t>proportion of female teachers (rural)</t>
  </si>
  <si>
    <t>overall PTR</t>
  </si>
  <si>
    <t>Total school</t>
  </si>
  <si>
    <t>Total schools (rural)</t>
  </si>
  <si>
    <t>Total Private school</t>
  </si>
  <si>
    <t>Total private schools (rural)</t>
  </si>
  <si>
    <t>proportion of private schools (rural)</t>
  </si>
  <si>
    <t>Total govt school</t>
  </si>
  <si>
    <t>Total aided school</t>
  </si>
  <si>
    <t>Total enrolment in private school</t>
  </si>
  <si>
    <t>proportion of enrolment in private school</t>
  </si>
  <si>
    <t>Total enrolment in govt school</t>
  </si>
  <si>
    <t>Total enrolment in govt.aided school</t>
  </si>
  <si>
    <t>Total Teachers in private school</t>
  </si>
  <si>
    <t>proportion of teachers in private schools</t>
  </si>
  <si>
    <t>Total Teachers in govt school</t>
  </si>
  <si>
    <t>Total Teachers in govt.aided school</t>
  </si>
  <si>
    <t>enrolment(IX-XII)</t>
  </si>
  <si>
    <t xml:space="preserve">qualified teachers </t>
  </si>
  <si>
    <t>total graduate teachers</t>
  </si>
  <si>
    <t>composite</t>
  </si>
  <si>
    <t>additional teacher requirement to meet PTR of 35:1</t>
  </si>
  <si>
    <t>vacant position in pvt schools</t>
  </si>
  <si>
    <t>proportion of requirement from pvt schools</t>
  </si>
  <si>
    <t>vacant position in govt schools</t>
  </si>
  <si>
    <t>proportion of requirement from govt schools</t>
  </si>
  <si>
    <t>schools with fun boys' toilet</t>
  </si>
  <si>
    <t>schools with fun girls' toilet</t>
  </si>
  <si>
    <t>drinking water availability</t>
  </si>
  <si>
    <t>total schools&gt;35ptr</t>
  </si>
  <si>
    <t>Govt Schools with teacher requirement as per PTR 35:1</t>
  </si>
  <si>
    <t>Pvt. Schools with teacher requirement as per PTR 35:1</t>
  </si>
  <si>
    <t>Govt.Aided Schools with teacher requirement as per PTR 35:1</t>
  </si>
  <si>
    <t>% of all  R schools</t>
  </si>
  <si>
    <t>Not Available</t>
  </si>
  <si>
    <t>diploma certificate</t>
  </si>
  <si>
    <t>BED equivalent</t>
  </si>
  <si>
    <t>Other</t>
  </si>
  <si>
    <t>Dip.Spl Edu</t>
  </si>
  <si>
    <t xml:space="preserve">total </t>
  </si>
  <si>
    <t>Any visit</t>
  </si>
  <si>
    <t>Schools with no visit</t>
  </si>
  <si>
    <t>R (visit)</t>
  </si>
  <si>
    <t>U (visit)</t>
  </si>
  <si>
    <t>no classroom schools</t>
  </si>
  <si>
    <t>single classroom schools</t>
  </si>
  <si>
    <t>Total schools with positive expenditure</t>
  </si>
  <si>
    <t>Total schools where Exp&gt;Receipt</t>
  </si>
  <si>
    <t>Total schools where Exp&gt;Receipt and receipt==0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</si>
</sst>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1">
    <font>
      <sz val="10.0"/>
      <color rgb="FF000000"/>
      <name val="Arial"/>
      <scheme val="minor"/>
    </font>
    <font>
      <b/>
      <sz val="8.0"/>
      <color theme="1"/>
      <name val="Arial"/>
    </font>
    <font>
      <b/>
      <color theme="1"/>
      <name val="Arial"/>
    </font>
    <font>
      <color theme="1"/>
      <name val="Arial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Calibri"/>
    </font>
    <font/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Arial"/>
    </font>
    <font>
      <b/>
      <color rgb="FF000000"/>
      <name val="Calibri"/>
    </font>
    <font>
      <sz val="11.0"/>
      <color rgb="FF000000"/>
      <name val="Calibri"/>
    </font>
    <font>
      <color rgb="FF000000"/>
      <name val="Calibri"/>
    </font>
    <font>
      <u/>
      <color rgb="FF000000"/>
      <name val="Calibri"/>
    </font>
    <font>
      <u/>
      <sz val="11.0"/>
      <color rgb="FF0563C1"/>
      <name val="Calibri"/>
    </font>
    <font>
      <b/>
      <sz val="8.0"/>
      <color rgb="FF000000"/>
      <name val="Arial"/>
    </font>
    <font>
      <sz val="11.0"/>
      <color rgb="FF000000"/>
      <name val="Arial"/>
    </font>
    <font>
      <color rgb="FF000000"/>
      <name val="Arial"/>
    </font>
    <font>
      <color rgb="FF000000"/>
      <name val="Roboto"/>
    </font>
    <font>
      <sz val="8.0"/>
      <color rgb="FF000000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FFF2CC"/>
        <bgColor rgb="FFFFF2CC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0"/>
    </xf>
    <xf borderId="1" fillId="0" fontId="2" numFmtId="0" xfId="0" applyAlignment="1" applyBorder="1" applyFont="1">
      <alignment shrinkToFit="0" vertical="bottom" wrapText="0"/>
    </xf>
    <xf borderId="0" fillId="0" fontId="2" numFmtId="0" xfId="0" applyFont="1"/>
    <xf borderId="1" fillId="2" fontId="2" numFmtId="0" xfId="0" applyAlignment="1" applyBorder="1" applyFill="1" applyFont="1">
      <alignment vertical="top"/>
    </xf>
    <xf borderId="0" fillId="0" fontId="3" numFmtId="0" xfId="0" applyFont="1"/>
    <xf borderId="0" fillId="0" fontId="4" numFmtId="0" xfId="0" applyAlignment="1" applyFont="1">
      <alignment horizontal="center" shrinkToFit="0" vertical="bottom" wrapText="0"/>
    </xf>
    <xf borderId="1" fillId="0" fontId="5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wrapText="1"/>
    </xf>
    <xf borderId="2" fillId="0" fontId="5" numFmtId="0" xfId="0" applyAlignment="1" applyBorder="1" applyFont="1">
      <alignment horizontal="center" shrinkToFit="0" wrapText="1"/>
    </xf>
    <xf borderId="3" fillId="0" fontId="7" numFmtId="0" xfId="0" applyBorder="1" applyFont="1"/>
    <xf borderId="4" fillId="0" fontId="7" numFmtId="0" xfId="0" applyBorder="1" applyFont="1"/>
    <xf borderId="1" fillId="0" fontId="8" numFmtId="0" xfId="0" applyAlignment="1" applyBorder="1" applyFont="1">
      <alignment horizontal="left" vertical="bottom"/>
    </xf>
    <xf borderId="1" fillId="0" fontId="8" numFmtId="0" xfId="0" applyAlignment="1" applyBorder="1" applyFont="1">
      <alignment horizontal="left" textRotation="90" vertical="bottom"/>
    </xf>
    <xf borderId="1" fillId="0" fontId="8" numFmtId="0" xfId="0" applyAlignment="1" applyBorder="1" applyFont="1">
      <alignment horizontal="left" shrinkToFit="0" textRotation="90" vertical="bottom" wrapText="0"/>
    </xf>
    <xf borderId="1" fillId="0" fontId="9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9" numFmtId="0" xfId="0" applyAlignment="1" applyBorder="1" applyFont="1">
      <alignment shrinkToFit="0" vertical="top" wrapText="0"/>
    </xf>
    <xf borderId="1" fillId="0" fontId="8" numFmtId="0" xfId="0" applyAlignment="1" applyBorder="1" applyFont="1">
      <alignment horizontal="right" shrinkToFit="0" vertical="top" wrapText="0"/>
    </xf>
    <xf borderId="1" fillId="0" fontId="9" numFmtId="9" xfId="0" applyAlignment="1" applyBorder="1" applyFont="1" applyNumberFormat="1">
      <alignment horizontal="center" shrinkToFit="0" vertical="top" wrapText="0"/>
    </xf>
    <xf borderId="1" fillId="0" fontId="9" numFmtId="9" xfId="0" applyAlignment="1" applyBorder="1" applyFont="1" applyNumberFormat="1">
      <alignment horizontal="right" shrinkToFit="0" vertical="top" wrapText="0"/>
    </xf>
    <xf borderId="1" fillId="0" fontId="9" numFmtId="0" xfId="0" applyAlignment="1" applyBorder="1" applyFont="1">
      <alignment horizontal="right" shrinkToFit="0" vertical="top" wrapText="0"/>
    </xf>
    <xf borderId="1" fillId="0" fontId="9" numFmtId="0" xfId="0" applyAlignment="1" applyBorder="1" applyFont="1">
      <alignment horizontal="right" vertical="top"/>
    </xf>
    <xf borderId="1" fillId="0" fontId="9" numFmtId="9" xfId="0" applyAlignment="1" applyBorder="1" applyFont="1" applyNumberFormat="1">
      <alignment horizontal="right" vertical="top"/>
    </xf>
    <xf borderId="1" fillId="3" fontId="9" numFmtId="0" xfId="0" applyAlignment="1" applyBorder="1" applyFill="1" applyFont="1">
      <alignment shrinkToFit="0" vertical="top" wrapText="0"/>
    </xf>
    <xf borderId="1" fillId="3" fontId="8" numFmtId="0" xfId="0" applyAlignment="1" applyBorder="1" applyFont="1">
      <alignment horizontal="right" shrinkToFit="0" vertical="top" wrapText="0"/>
    </xf>
    <xf borderId="1" fillId="3" fontId="9" numFmtId="9" xfId="0" applyAlignment="1" applyBorder="1" applyFont="1" applyNumberFormat="1">
      <alignment horizontal="center" shrinkToFit="0" vertical="top" wrapText="0"/>
    </xf>
    <xf borderId="1" fillId="3" fontId="9" numFmtId="9" xfId="0" applyAlignment="1" applyBorder="1" applyFont="1" applyNumberFormat="1">
      <alignment horizontal="right" shrinkToFit="0" vertical="top" wrapText="0"/>
    </xf>
    <xf borderId="1" fillId="3" fontId="9" numFmtId="0" xfId="0" applyAlignment="1" applyBorder="1" applyFont="1">
      <alignment horizontal="right" shrinkToFit="0" vertical="top" wrapText="0"/>
    </xf>
    <xf borderId="1" fillId="3" fontId="9" numFmtId="0" xfId="0" applyAlignment="1" applyBorder="1" applyFont="1">
      <alignment horizontal="right" vertical="top"/>
    </xf>
    <xf borderId="1" fillId="3" fontId="9" numFmtId="9" xfId="0" applyAlignment="1" applyBorder="1" applyFont="1" applyNumberFormat="1">
      <alignment horizontal="right" vertical="top"/>
    </xf>
    <xf borderId="0" fillId="0" fontId="10" numFmtId="0" xfId="0" applyFont="1"/>
    <xf borderId="5" fillId="0" fontId="3" numFmtId="0" xfId="0" applyBorder="1" applyFont="1"/>
    <xf borderId="1" fillId="0" fontId="5" numFmtId="0" xfId="0" applyBorder="1" applyFont="1"/>
    <xf borderId="1" fillId="0" fontId="11" numFmtId="0" xfId="0" applyBorder="1" applyFont="1"/>
    <xf borderId="6" fillId="0" fontId="3" numFmtId="0" xfId="0" applyBorder="1" applyFont="1"/>
    <xf borderId="5" fillId="0" fontId="7" numFmtId="0" xfId="0" applyBorder="1" applyFont="1"/>
    <xf borderId="1" fillId="0" fontId="6" numFmtId="0" xfId="0" applyBorder="1" applyFont="1"/>
    <xf borderId="1" fillId="0" fontId="11" numFmtId="0" xfId="0" applyAlignment="1" applyBorder="1" applyFont="1">
      <alignment horizontal="left" shrinkToFit="0" textRotation="90" vertical="center" wrapText="1"/>
    </xf>
    <xf borderId="1" fillId="0" fontId="12" numFmtId="0" xfId="0" applyAlignment="1" applyBorder="1" applyFont="1">
      <alignment horizontal="left" vertical="top"/>
    </xf>
    <xf borderId="2" fillId="0" fontId="12" numFmtId="0" xfId="0" applyAlignment="1" applyBorder="1" applyFont="1">
      <alignment vertical="top"/>
    </xf>
    <xf borderId="2" fillId="0" fontId="11" numFmtId="0" xfId="0" applyAlignment="1" applyBorder="1" applyFont="1">
      <alignment horizontal="center"/>
    </xf>
    <xf borderId="7" fillId="0" fontId="11" numFmtId="0" xfId="0" applyAlignment="1" applyBorder="1" applyFont="1">
      <alignment horizontal="left"/>
    </xf>
    <xf borderId="1" fillId="0" fontId="9" numFmtId="0" xfId="0" applyBorder="1" applyFont="1"/>
    <xf borderId="1" fillId="0" fontId="12" numFmtId="0" xfId="0" applyAlignment="1" applyBorder="1" applyFont="1">
      <alignment horizontal="right"/>
    </xf>
    <xf borderId="8" fillId="0" fontId="11" numFmtId="0" xfId="0" applyAlignment="1" applyBorder="1" applyFont="1">
      <alignment horizontal="center"/>
    </xf>
    <xf borderId="9" fillId="0" fontId="7" numFmtId="0" xfId="0" applyBorder="1" applyFont="1"/>
    <xf borderId="1" fillId="0" fontId="8" numFmtId="0" xfId="0" applyAlignment="1" applyBorder="1" applyFont="1">
      <alignment shrinkToFit="0" wrapText="1"/>
    </xf>
    <xf borderId="1" fillId="0" fontId="13" numFmtId="0" xfId="0" applyAlignment="1" applyBorder="1" applyFont="1">
      <alignment horizontal="right"/>
    </xf>
    <xf borderId="10" fillId="0" fontId="7" numFmtId="0" xfId="0" applyBorder="1" applyFont="1"/>
    <xf borderId="1" fillId="0" fontId="12" numFmtId="9" xfId="0" applyAlignment="1" applyBorder="1" applyFont="1" applyNumberFormat="1">
      <alignment horizontal="right"/>
    </xf>
    <xf borderId="1" fillId="0" fontId="12" numFmtId="0" xfId="0" applyAlignment="1" applyBorder="1" applyFont="1">
      <alignment shrinkToFit="0" vertical="top" wrapText="1"/>
    </xf>
    <xf borderId="11" fillId="0" fontId="7" numFmtId="0" xfId="0" applyBorder="1" applyFont="1"/>
    <xf borderId="1" fillId="0" fontId="8" numFmtId="0" xfId="0" applyBorder="1" applyFont="1"/>
    <xf borderId="0" fillId="0" fontId="11" numFmtId="0" xfId="0" applyAlignment="1" applyFont="1">
      <alignment horizontal="left"/>
    </xf>
    <xf borderId="0" fillId="0" fontId="12" numFmtId="0" xfId="0" applyAlignment="1" applyFont="1">
      <alignment horizontal="left" shrinkToFit="0" vertical="bottom" wrapText="0"/>
    </xf>
    <xf borderId="0" fillId="0" fontId="9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1" numFmtId="0" xfId="0" applyAlignment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12" numFmtId="0" xfId="0" applyFont="1"/>
    <xf borderId="0" fillId="0" fontId="12" numFmtId="9" xfId="0" applyAlignment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11" numFmtId="0" xfId="0" applyAlignment="1" applyFont="1">
      <alignment horizontal="center" shrinkToFit="0" wrapText="1"/>
    </xf>
    <xf borderId="0" fillId="0" fontId="8" numFmtId="0" xfId="0" applyAlignment="1" applyFont="1">
      <alignment shrinkToFit="0" wrapText="1"/>
    </xf>
    <xf borderId="0" fillId="0" fontId="12" numFmtId="0" xfId="0" applyAlignment="1" applyFont="1">
      <alignment horizontal="right"/>
    </xf>
    <xf borderId="1" fillId="0" fontId="9" numFmtId="0" xfId="0" applyAlignment="1" applyBorder="1" applyFont="1">
      <alignment shrinkToFit="0" wrapText="1"/>
    </xf>
    <xf borderId="8" fillId="0" fontId="11" numFmtId="0" xfId="0" applyAlignment="1" applyBorder="1" applyFont="1">
      <alignment horizontal="center" shrinkToFit="0" wrapText="1"/>
    </xf>
    <xf borderId="1" fillId="0" fontId="13" numFmtId="9" xfId="0" applyAlignment="1" applyBorder="1" applyFont="1" applyNumberFormat="1">
      <alignment horizontal="right"/>
    </xf>
    <xf borderId="0" fillId="0" fontId="11" numFmtId="0" xfId="0" applyFont="1"/>
    <xf borderId="0" fillId="0" fontId="3" numFmtId="9" xfId="0" applyFont="1" applyNumberFormat="1"/>
    <xf borderId="0" fillId="0" fontId="14" numFmtId="0" xfId="0" applyFont="1"/>
    <xf borderId="0" fillId="0" fontId="11" numFmtId="0" xfId="0" applyAlignment="1" applyFont="1">
      <alignment vertical="bottom"/>
    </xf>
    <xf borderId="0" fillId="0" fontId="13" numFmtId="0" xfId="0" applyFont="1"/>
    <xf borderId="0" fillId="0" fontId="15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4" fontId="10" numFmtId="0" xfId="0" applyAlignment="1" applyFill="1" applyFont="1">
      <alignment vertical="bottom"/>
    </xf>
    <xf borderId="0" fillId="4" fontId="10" numFmtId="3" xfId="0" applyAlignment="1" applyFont="1" applyNumberFormat="1">
      <alignment vertical="bottom"/>
    </xf>
    <xf borderId="0" fillId="4" fontId="10" numFmtId="9" xfId="0" applyAlignment="1" applyFont="1" applyNumberFormat="1">
      <alignment vertical="bottom"/>
    </xf>
    <xf borderId="0" fillId="5" fontId="10" numFmtId="3" xfId="0" applyAlignment="1" applyFill="1" applyFont="1" applyNumberFormat="1">
      <alignment vertical="bottom"/>
    </xf>
    <xf borderId="0" fillId="5" fontId="10" numFmtId="9" xfId="0" applyAlignment="1" applyFont="1" applyNumberFormat="1">
      <alignment vertical="bottom"/>
    </xf>
    <xf borderId="0" fillId="0" fontId="10" numFmtId="3" xfId="0" applyAlignment="1" applyFont="1" applyNumberFormat="1">
      <alignment vertical="bottom"/>
    </xf>
    <xf borderId="0" fillId="0" fontId="10" numFmtId="9" xfId="0" applyAlignment="1" applyFont="1" applyNumberFormat="1">
      <alignment vertical="bottom"/>
    </xf>
    <xf borderId="1" fillId="0" fontId="1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center" vertical="bottom"/>
    </xf>
    <xf borderId="2" fillId="4" fontId="1" numFmtId="0" xfId="0" applyAlignment="1" applyBorder="1" applyFont="1">
      <alignment horizontal="center" vertical="bottom"/>
    </xf>
    <xf borderId="0" fillId="0" fontId="3" numFmtId="0" xfId="0" applyAlignment="1" applyFont="1">
      <alignment horizontal="center"/>
    </xf>
    <xf borderId="0" fillId="0" fontId="10" numFmtId="0" xfId="0" applyAlignment="1" applyFont="1">
      <alignment horizontal="center" vertical="bottom"/>
    </xf>
    <xf borderId="1" fillId="0" fontId="1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vertical="bottom"/>
    </xf>
    <xf borderId="1" fillId="4" fontId="10" numFmtId="9" xfId="0" applyAlignment="1" applyBorder="1" applyFont="1" applyNumberFormat="1">
      <alignment vertical="bottom"/>
    </xf>
    <xf borderId="1" fillId="4" fontId="10" numFmtId="3" xfId="0" applyAlignment="1" applyBorder="1" applyFont="1" applyNumberFormat="1">
      <alignment vertical="bottom"/>
    </xf>
    <xf borderId="1" fillId="5" fontId="10" numFmtId="3" xfId="0" applyAlignment="1" applyBorder="1" applyFont="1" applyNumberFormat="1">
      <alignment vertical="bottom"/>
    </xf>
    <xf borderId="1" fillId="5" fontId="10" numFmtId="9" xfId="0" applyAlignment="1" applyBorder="1" applyFont="1" applyNumberFormat="1">
      <alignment vertical="bottom"/>
    </xf>
    <xf borderId="1" fillId="0" fontId="10" numFmtId="3" xfId="0" applyAlignment="1" applyBorder="1" applyFont="1" applyNumberFormat="1">
      <alignment vertical="bottom"/>
    </xf>
    <xf borderId="1" fillId="0" fontId="10" numFmtId="9" xfId="0" applyAlignment="1" applyBorder="1" applyFont="1" applyNumberFormat="1">
      <alignment vertical="bottom"/>
    </xf>
    <xf borderId="1" fillId="6" fontId="1" numFmtId="0" xfId="0" applyAlignment="1" applyBorder="1" applyFill="1" applyFont="1">
      <alignment shrinkToFit="0" textRotation="90" wrapText="1"/>
    </xf>
    <xf borderId="1" fillId="6" fontId="10" numFmtId="0" xfId="0" applyAlignment="1" applyBorder="1" applyFont="1">
      <alignment textRotation="90"/>
    </xf>
    <xf borderId="1" fillId="6" fontId="10" numFmtId="0" xfId="0" applyAlignment="1" applyBorder="1" applyFont="1">
      <alignment textRotation="90" vertical="bottom"/>
    </xf>
    <xf borderId="1" fillId="4" fontId="10" numFmtId="0" xfId="0" applyAlignment="1" applyBorder="1" applyFont="1">
      <alignment horizontal="center" textRotation="90"/>
    </xf>
    <xf borderId="2" fillId="4" fontId="10" numFmtId="3" xfId="0" applyAlignment="1" applyBorder="1" applyFont="1" applyNumberFormat="1">
      <alignment horizontal="center" textRotation="90"/>
    </xf>
    <xf borderId="1" fillId="6" fontId="10" numFmtId="0" xfId="0" applyAlignment="1" applyBorder="1" applyFont="1">
      <alignment horizontal="center" textRotation="90"/>
    </xf>
    <xf borderId="2" fillId="6" fontId="10" numFmtId="3" xfId="0" applyAlignment="1" applyBorder="1" applyFont="1" applyNumberFormat="1">
      <alignment horizontal="center" textRotation="90"/>
    </xf>
    <xf borderId="0" fillId="0" fontId="10" numFmtId="0" xfId="0" applyAlignment="1" applyFont="1">
      <alignment textRotation="90"/>
    </xf>
    <xf borderId="0" fillId="0" fontId="10" numFmtId="0" xfId="0" applyAlignment="1" applyFont="1">
      <alignment horizontal="center" textRotation="90"/>
    </xf>
    <xf borderId="7" fillId="6" fontId="1" numFmtId="0" xfId="0" applyAlignment="1" applyBorder="1" applyFont="1">
      <alignment shrinkToFit="0" vertical="top" wrapText="1"/>
    </xf>
    <xf borderId="1" fillId="6" fontId="10" numFmtId="0" xfId="0" applyAlignment="1" applyBorder="1" applyFont="1">
      <alignment horizontal="center" shrinkToFit="0" vertical="bottom" wrapText="1"/>
    </xf>
    <xf borderId="1" fillId="6" fontId="10" numFmtId="0" xfId="0" applyAlignment="1" applyBorder="1" applyFont="1">
      <alignment vertical="bottom"/>
    </xf>
    <xf borderId="1" fillId="4" fontId="10" numFmtId="3" xfId="0" applyAlignment="1" applyBorder="1" applyFont="1" applyNumberFormat="1">
      <alignment horizontal="right" vertical="bottom"/>
    </xf>
    <xf borderId="1" fillId="6" fontId="10" numFmtId="9" xfId="0" applyAlignment="1" applyBorder="1" applyFont="1" applyNumberFormat="1">
      <alignment vertical="bottom"/>
    </xf>
    <xf borderId="1" fillId="6" fontId="10" numFmtId="3" xfId="0" applyAlignment="1" applyBorder="1" applyFont="1" applyNumberFormat="1">
      <alignment horizontal="right" vertical="bottom"/>
    </xf>
    <xf borderId="0" fillId="0" fontId="10" numFmtId="3" xfId="0" applyAlignment="1" applyFont="1" applyNumberFormat="1">
      <alignment horizontal="right" vertical="bottom"/>
    </xf>
    <xf borderId="12" fillId="0" fontId="7" numFmtId="0" xfId="0" applyBorder="1" applyFont="1"/>
    <xf borderId="1" fillId="4" fontId="10" numFmtId="9" xfId="0" applyAlignment="1" applyBorder="1" applyFont="1" applyNumberFormat="1">
      <alignment horizontal="right" vertical="bottom"/>
    </xf>
    <xf borderId="1" fillId="6" fontId="10" numFmtId="9" xfId="0" applyAlignment="1" applyBorder="1" applyFont="1" applyNumberFormat="1">
      <alignment horizontal="right" vertical="bottom"/>
    </xf>
    <xf borderId="1" fillId="6" fontId="10" numFmtId="3" xfId="0" applyAlignment="1" applyBorder="1" applyFont="1" applyNumberFormat="1">
      <alignment vertical="bottom"/>
    </xf>
    <xf borderId="0" fillId="0" fontId="10" numFmtId="0" xfId="0" applyAlignment="1" applyFont="1">
      <alignment horizontal="right" vertical="bottom"/>
    </xf>
    <xf borderId="7" fillId="6" fontId="16" numFmtId="0" xfId="0" applyAlignment="1" applyBorder="1" applyFont="1">
      <alignment shrinkToFit="0" vertical="top" wrapText="1"/>
    </xf>
    <xf borderId="1" fillId="4" fontId="10" numFmtId="3" xfId="0" applyAlignment="1" applyBorder="1" applyFont="1" applyNumberFormat="1">
      <alignment horizontal="right" shrinkToFit="0" vertical="bottom" wrapText="1"/>
    </xf>
    <xf borderId="1" fillId="6" fontId="10" numFmtId="3" xfId="0" applyAlignment="1" applyBorder="1" applyFont="1" applyNumberFormat="1">
      <alignment horizontal="right" shrinkToFit="0" vertical="bottom" wrapText="1"/>
    </xf>
    <xf borderId="0" fillId="0" fontId="10" numFmtId="0" xfId="0" applyAlignment="1" applyFont="1">
      <alignment horizontal="right" shrinkToFit="0" vertical="bottom" wrapText="1"/>
    </xf>
    <xf borderId="1" fillId="4" fontId="10" numFmtId="9" xfId="0" applyAlignment="1" applyBorder="1" applyFont="1" applyNumberFormat="1">
      <alignment horizontal="right" shrinkToFit="0" vertical="bottom" wrapText="1"/>
    </xf>
    <xf borderId="1" fillId="6" fontId="10" numFmtId="9" xfId="0" applyAlignment="1" applyBorder="1" applyFont="1" applyNumberFormat="1">
      <alignment horizontal="right" shrinkToFit="0" vertical="bottom" wrapText="1"/>
    </xf>
    <xf borderId="1" fillId="4" fontId="10" numFmtId="1" xfId="0" applyAlignment="1" applyBorder="1" applyFont="1" applyNumberFormat="1">
      <alignment vertical="bottom"/>
    </xf>
    <xf borderId="1" fillId="4" fontId="10" numFmtId="0" xfId="0" applyBorder="1" applyFont="1"/>
    <xf borderId="1" fillId="4" fontId="10" numFmtId="3" xfId="0" applyAlignment="1" applyBorder="1" applyFont="1" applyNumberFormat="1">
      <alignment horizontal="center" shrinkToFit="0" vertical="bottom" wrapText="1"/>
    </xf>
    <xf borderId="1" fillId="6" fontId="10" numFmtId="0" xfId="0" applyBorder="1" applyFont="1"/>
    <xf borderId="1" fillId="6" fontId="10" numFmtId="3" xfId="0" applyAlignment="1" applyBorder="1" applyFont="1" applyNumberFormat="1">
      <alignment horizontal="center" shrinkToFit="0" vertical="bottom" wrapText="1"/>
    </xf>
    <xf borderId="1" fillId="6" fontId="10" numFmtId="1" xfId="0" applyAlignment="1" applyBorder="1" applyFont="1" applyNumberFormat="1">
      <alignment vertical="bottom"/>
    </xf>
    <xf borderId="0" fillId="0" fontId="10" numFmtId="1" xfId="0" applyAlignment="1" applyFont="1" applyNumberFormat="1">
      <alignment horizontal="center" shrinkToFit="0" vertical="bottom" wrapText="1"/>
    </xf>
    <xf borderId="1" fillId="6" fontId="10" numFmtId="9" xfId="0" applyAlignment="1" applyBorder="1" applyFont="1" applyNumberFormat="1">
      <alignment horizontal="center" shrinkToFit="0" vertical="bottom" wrapText="1"/>
    </xf>
    <xf borderId="0" fillId="6" fontId="3" numFmtId="0" xfId="0" applyFont="1"/>
    <xf borderId="0" fillId="6" fontId="10" numFmtId="0" xfId="0" applyAlignment="1" applyFont="1">
      <alignment vertical="bottom"/>
    </xf>
    <xf borderId="0" fillId="6" fontId="10" numFmtId="0" xfId="0" applyAlignment="1" applyFont="1">
      <alignment horizontal="right" shrinkToFit="0" vertical="bottom" wrapText="1"/>
    </xf>
    <xf borderId="0" fillId="6" fontId="10" numFmtId="0" xfId="0" applyAlignment="1" applyFont="1">
      <alignment horizontal="right" vertical="bottom"/>
    </xf>
    <xf borderId="1" fillId="6" fontId="16" numFmtId="0" xfId="0" applyAlignment="1" applyBorder="1" applyFont="1">
      <alignment shrinkToFit="0" vertical="top" wrapText="1"/>
    </xf>
    <xf borderId="1" fillId="6" fontId="1" numFmtId="9" xfId="0" applyAlignment="1" applyBorder="1" applyFont="1" applyNumberFormat="1">
      <alignment shrinkToFit="0" vertical="top" wrapText="1"/>
    </xf>
    <xf borderId="0" fillId="0" fontId="10" numFmtId="9" xfId="0" applyAlignment="1" applyFont="1" applyNumberFormat="1">
      <alignment horizontal="right" vertical="bottom"/>
    </xf>
    <xf borderId="1" fillId="6" fontId="1" numFmtId="0" xfId="0" applyAlignment="1" applyBorder="1" applyFont="1">
      <alignment shrinkToFit="0" vertical="top" wrapText="1"/>
    </xf>
    <xf borderId="1" fillId="3" fontId="10" numFmtId="9" xfId="0" applyAlignment="1" applyBorder="1" applyFont="1" applyNumberFormat="1">
      <alignment horizontal="right" vertical="bottom"/>
    </xf>
    <xf borderId="1" fillId="3" fontId="10" numFmtId="3" xfId="0" applyAlignment="1" applyBorder="1" applyFont="1" applyNumberFormat="1">
      <alignment horizontal="right" vertical="bottom"/>
    </xf>
    <xf borderId="0" fillId="7" fontId="10" numFmtId="0" xfId="0" applyAlignment="1" applyFill="1" applyFont="1">
      <alignment vertical="bottom"/>
    </xf>
    <xf borderId="0" fillId="7" fontId="10" numFmtId="0" xfId="0" applyAlignment="1" applyFont="1">
      <alignment horizontal="right" vertical="bottom"/>
    </xf>
    <xf borderId="1" fillId="6" fontId="10" numFmtId="9" xfId="0" applyBorder="1" applyFont="1" applyNumberFormat="1"/>
    <xf borderId="0" fillId="0" fontId="3" numFmtId="3" xfId="0" applyAlignment="1" applyFont="1" applyNumberFormat="1">
      <alignment shrinkToFit="0" vertical="bottom" wrapText="1"/>
    </xf>
    <xf borderId="1" fillId="6" fontId="1" numFmtId="0" xfId="0" applyAlignment="1" applyBorder="1" applyFont="1">
      <alignment shrinkToFit="0" vertical="top" wrapText="0"/>
    </xf>
    <xf borderId="1" fillId="4" fontId="10" numFmtId="0" xfId="0" applyAlignment="1" applyBorder="1" applyFont="1">
      <alignment vertical="bottom"/>
    </xf>
    <xf borderId="1" fillId="6" fontId="10" numFmtId="3" xfId="0" applyBorder="1" applyFont="1" applyNumberFormat="1"/>
    <xf borderId="0" fillId="0" fontId="10" numFmtId="3" xfId="0" applyAlignment="1" applyFont="1" applyNumberFormat="1">
      <alignment horizontal="right" shrinkToFit="0" vertical="bottom" wrapText="1"/>
    </xf>
    <xf borderId="1" fillId="6" fontId="1" numFmtId="0" xfId="0" applyAlignment="1" applyBorder="1" applyFont="1">
      <alignment shrinkToFit="0" wrapText="0"/>
    </xf>
    <xf borderId="1" fillId="3" fontId="10" numFmtId="9" xfId="0" applyAlignment="1" applyBorder="1" applyFont="1" applyNumberFormat="1">
      <alignment vertical="bottom"/>
    </xf>
    <xf borderId="1" fillId="3" fontId="10" numFmtId="3" xfId="0" applyAlignment="1" applyBorder="1" applyFont="1" applyNumberFormat="1">
      <alignment horizontal="right" shrinkToFit="0" vertical="bottom" wrapText="1"/>
    </xf>
    <xf borderId="1" fillId="3" fontId="10" numFmtId="3" xfId="0" applyAlignment="1" applyBorder="1" applyFont="1" applyNumberFormat="1">
      <alignment vertical="bottom"/>
    </xf>
    <xf borderId="1" fillId="3" fontId="10" numFmtId="9" xfId="0" applyAlignment="1" applyBorder="1" applyFont="1" applyNumberFormat="1">
      <alignment horizontal="right" shrinkToFit="0" vertical="bottom" wrapText="1"/>
    </xf>
    <xf borderId="1" fillId="4" fontId="10" numFmtId="9" xfId="0" applyBorder="1" applyFont="1" applyNumberFormat="1"/>
    <xf borderId="1" fillId="0" fontId="1" numFmtId="0" xfId="0" applyAlignment="1" applyBorder="1" applyFont="1">
      <alignment vertical="center"/>
    </xf>
    <xf borderId="1" fillId="0" fontId="10" numFmtId="0" xfId="0" applyAlignment="1" applyBorder="1" applyFont="1">
      <alignment horizontal="center" shrinkToFit="0" wrapText="1"/>
    </xf>
    <xf borderId="1" fillId="0" fontId="10" numFmtId="0" xfId="0" applyBorder="1" applyFont="1"/>
    <xf borderId="0" fillId="8" fontId="10" numFmtId="0" xfId="0" applyAlignment="1" applyFill="1" applyFont="1">
      <alignment shrinkToFit="0" vertical="center" wrapText="1"/>
    </xf>
    <xf borderId="7" fillId="0" fontId="1" numFmtId="0" xfId="0" applyAlignment="1" applyBorder="1" applyFont="1">
      <alignment vertical="center"/>
    </xf>
    <xf borderId="7" fillId="8" fontId="10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top" wrapText="1"/>
    </xf>
    <xf borderId="0" fillId="0" fontId="3" numFmtId="0" xfId="0" applyAlignment="1" applyFont="1">
      <alignment vertical="bottom"/>
    </xf>
    <xf borderId="0" fillId="2" fontId="17" numFmtId="0" xfId="0" applyFont="1"/>
    <xf borderId="0" fillId="0" fontId="3" numFmtId="0" xfId="0" applyAlignment="1" applyFont="1">
      <alignment horizontal="right" vertical="bottom"/>
    </xf>
    <xf borderId="0" fillId="0" fontId="3" numFmtId="9" xfId="0" applyAlignment="1" applyFont="1" applyNumberFormat="1">
      <alignment horizontal="right" vertical="bottom"/>
    </xf>
    <xf borderId="0" fillId="0" fontId="3" numFmtId="1" xfId="0" applyAlignment="1" applyFont="1" applyNumberFormat="1">
      <alignment horizontal="right" vertical="bottom"/>
    </xf>
    <xf borderId="0" fillId="0" fontId="3" numFmtId="3" xfId="0" applyAlignment="1" applyFont="1" applyNumberFormat="1">
      <alignment horizontal="right" vertical="bottom"/>
    </xf>
    <xf borderId="0" fillId="0" fontId="3" numFmtId="9" xfId="0" applyAlignment="1" applyFont="1" applyNumberFormat="1">
      <alignment vertical="bottom"/>
    </xf>
    <xf borderId="0" fillId="6" fontId="18" numFmtId="0" xfId="0" applyAlignment="1" applyFont="1">
      <alignment vertical="bottom"/>
    </xf>
    <xf borderId="0" fillId="6" fontId="19" numFmtId="0" xfId="0" applyAlignment="1" applyFont="1">
      <alignment vertical="bottom"/>
    </xf>
    <xf borderId="0" fillId="2" fontId="3" numFmtId="0" xfId="0" applyAlignment="1" applyFont="1">
      <alignment vertical="bottom"/>
    </xf>
    <xf borderId="0" fillId="6" fontId="3" numFmtId="1" xfId="0" applyAlignment="1" applyFont="1" applyNumberFormat="1">
      <alignment horizontal="right" vertical="bottom"/>
    </xf>
    <xf borderId="0" fillId="3" fontId="3" numFmtId="0" xfId="0" applyAlignment="1" applyFont="1">
      <alignment vertical="bottom"/>
    </xf>
    <xf borderId="0" fillId="5" fontId="10" numFmtId="0" xfId="0" applyAlignment="1" applyFont="1">
      <alignment vertical="bottom"/>
    </xf>
    <xf borderId="1" fillId="5" fontId="10" numFmtId="0" xfId="0" applyAlignment="1" applyBorder="1" applyFont="1">
      <alignment vertical="bottom"/>
    </xf>
    <xf borderId="1" fillId="0" fontId="1" numFmtId="0" xfId="0" applyAlignment="1" applyBorder="1" applyFont="1">
      <alignment shrinkToFit="0" textRotation="90" wrapText="1"/>
    </xf>
    <xf borderId="1" fillId="0" fontId="10" numFmtId="0" xfId="0" applyAlignment="1" applyBorder="1" applyFont="1">
      <alignment textRotation="90"/>
    </xf>
    <xf borderId="1" fillId="0" fontId="10" numFmtId="0" xfId="0" applyAlignment="1" applyBorder="1" applyFont="1">
      <alignment textRotation="90" vertical="bottom"/>
    </xf>
    <xf borderId="1" fillId="4" fontId="10" numFmtId="9" xfId="0" applyAlignment="1" applyBorder="1" applyFont="1" applyNumberFormat="1">
      <alignment textRotation="90"/>
    </xf>
    <xf borderId="1" fillId="4" fontId="10" numFmtId="3" xfId="0" applyAlignment="1" applyBorder="1" applyFont="1" applyNumberFormat="1">
      <alignment horizontal="center" textRotation="90"/>
    </xf>
    <xf borderId="1" fillId="0" fontId="10" numFmtId="0" xfId="0" applyAlignment="1" applyBorder="1" applyFont="1">
      <alignment horizontal="center" textRotation="90"/>
    </xf>
    <xf borderId="1" fillId="0" fontId="10" numFmtId="3" xfId="0" applyAlignment="1" applyBorder="1" applyFont="1" applyNumberFormat="1">
      <alignment horizontal="center" textRotation="90"/>
    </xf>
    <xf borderId="1" fillId="0" fontId="10" numFmtId="9" xfId="0" applyAlignment="1" applyBorder="1" applyFont="1" applyNumberFormat="1">
      <alignment textRotation="90"/>
    </xf>
    <xf borderId="1" fillId="5" fontId="10" numFmtId="0" xfId="0" applyAlignment="1" applyBorder="1" applyFont="1">
      <alignment horizontal="center" textRotation="90"/>
    </xf>
    <xf borderId="1" fillId="5" fontId="10" numFmtId="3" xfId="0" applyAlignment="1" applyBorder="1" applyFont="1" applyNumberFormat="1">
      <alignment horizontal="center" textRotation="90"/>
    </xf>
    <xf borderId="1" fillId="5" fontId="10" numFmtId="9" xfId="0" applyAlignment="1" applyBorder="1" applyFont="1" applyNumberFormat="1">
      <alignment textRotation="90"/>
    </xf>
    <xf borderId="7" fillId="5" fontId="1" numFmtId="0" xfId="0" applyAlignment="1" applyBorder="1" applyFont="1">
      <alignment shrinkToFit="0" vertical="top" wrapText="1"/>
    </xf>
    <xf borderId="1" fillId="5" fontId="10" numFmtId="0" xfId="0" applyAlignment="1" applyBorder="1" applyFont="1">
      <alignment horizontal="center" shrinkToFit="0" vertical="bottom" wrapText="1"/>
    </xf>
    <xf borderId="1" fillId="0" fontId="10" numFmtId="3" xfId="0" applyAlignment="1" applyBorder="1" applyFont="1" applyNumberFormat="1">
      <alignment horizontal="right" vertical="bottom"/>
    </xf>
    <xf borderId="1" fillId="5" fontId="10" numFmtId="3" xfId="0" applyAlignment="1" applyBorder="1" applyFont="1" applyNumberFormat="1">
      <alignment horizontal="right" vertical="bottom"/>
    </xf>
    <xf borderId="1" fillId="0" fontId="10" numFmtId="9" xfId="0" applyAlignment="1" applyBorder="1" applyFont="1" applyNumberFormat="1">
      <alignment horizontal="right" vertical="bottom"/>
    </xf>
    <xf borderId="1" fillId="5" fontId="10" numFmtId="9" xfId="0" applyAlignment="1" applyBorder="1" applyFont="1" applyNumberFormat="1">
      <alignment horizontal="right" vertical="bottom"/>
    </xf>
    <xf borderId="1" fillId="0" fontId="10" numFmtId="0" xfId="0" applyAlignment="1" applyBorder="1" applyFont="1">
      <alignment horizontal="right" vertical="bottom"/>
    </xf>
    <xf borderId="1" fillId="9" fontId="10" numFmtId="3" xfId="0" applyAlignment="1" applyBorder="1" applyFill="1" applyFont="1" applyNumberFormat="1">
      <alignment horizontal="right" vertical="bottom"/>
    </xf>
    <xf borderId="7" fillId="5" fontId="16" numFmtId="0" xfId="0" applyAlignment="1" applyBorder="1" applyFont="1">
      <alignment shrinkToFit="0" vertical="top" wrapText="1"/>
    </xf>
    <xf borderId="1" fillId="4" fontId="10" numFmtId="0" xfId="0" applyAlignment="1" applyBorder="1" applyFont="1">
      <alignment horizontal="center" shrinkToFit="0" vertical="bottom" wrapText="1"/>
    </xf>
    <xf borderId="0" fillId="3" fontId="10" numFmtId="0" xfId="0" applyAlignment="1" applyFont="1">
      <alignment vertical="bottom"/>
    </xf>
    <xf borderId="1" fillId="0" fontId="10" numFmtId="3" xfId="0" applyAlignment="1" applyBorder="1" applyFont="1" applyNumberFormat="1">
      <alignment horizontal="right" shrinkToFit="0" vertical="bottom" wrapText="1"/>
    </xf>
    <xf borderId="1" fillId="5" fontId="10" numFmtId="3" xfId="0" applyAlignment="1" applyBorder="1" applyFont="1" applyNumberFormat="1">
      <alignment horizontal="right" shrinkToFit="0" vertical="bottom" wrapText="1"/>
    </xf>
    <xf borderId="0" fillId="6" fontId="20" numFmtId="0" xfId="0" applyFont="1"/>
    <xf borderId="1" fillId="0" fontId="10" numFmtId="9" xfId="0" applyAlignment="1" applyBorder="1" applyFont="1" applyNumberFormat="1">
      <alignment horizontal="right" shrinkToFit="0" vertical="bottom" wrapText="1"/>
    </xf>
    <xf borderId="1" fillId="5" fontId="10" numFmtId="9" xfId="0" applyAlignment="1" applyBorder="1" applyFont="1" applyNumberFormat="1">
      <alignment horizontal="right" shrinkToFit="0" vertical="bottom" wrapText="1"/>
    </xf>
    <xf borderId="1" fillId="5" fontId="16" numFmtId="0" xfId="0" applyAlignment="1" applyBorder="1" applyFont="1">
      <alignment shrinkToFit="0" vertical="top" wrapText="1"/>
    </xf>
    <xf borderId="1" fillId="0" fontId="10" numFmtId="3" xfId="0" applyAlignment="1" applyBorder="1" applyFont="1" applyNumberFormat="1">
      <alignment horizontal="center" shrinkToFit="0" vertical="bottom" wrapText="1"/>
    </xf>
    <xf borderId="1" fillId="5" fontId="10" numFmtId="3" xfId="0" applyAlignment="1" applyBorder="1" applyFont="1" applyNumberFormat="1">
      <alignment horizontal="center" shrinkToFit="0" vertical="bottom" wrapText="1"/>
    </xf>
    <xf borderId="1" fillId="5" fontId="1" numFmtId="0" xfId="0" applyAlignment="1" applyBorder="1" applyFont="1">
      <alignment shrinkToFit="0" vertical="top" wrapText="1"/>
    </xf>
    <xf borderId="13" fillId="6" fontId="10" numFmtId="3" xfId="0" applyAlignment="1" applyBorder="1" applyFont="1" applyNumberFormat="1">
      <alignment vertical="bottom"/>
    </xf>
    <xf borderId="0" fillId="6" fontId="10" numFmtId="3" xfId="0" applyAlignment="1" applyFont="1" applyNumberFormat="1">
      <alignment vertical="bottom"/>
    </xf>
    <xf borderId="14" fillId="6" fontId="10" numFmtId="3" xfId="0" applyAlignment="1" applyBorder="1" applyFont="1" applyNumberFormat="1">
      <alignment vertical="bottom"/>
    </xf>
    <xf borderId="14" fillId="6" fontId="10" numFmtId="0" xfId="0" applyAlignment="1" applyBorder="1" applyFont="1">
      <alignment vertical="bottom"/>
    </xf>
    <xf borderId="13" fillId="6" fontId="10" numFmtId="0" xfId="0" applyAlignment="1" applyBorder="1" applyFont="1">
      <alignment vertical="bottom"/>
    </xf>
    <xf borderId="12" fillId="5" fontId="16" numFmtId="0" xfId="0" applyAlignment="1" applyBorder="1" applyFont="1">
      <alignment shrinkToFit="0" vertical="top" wrapText="1"/>
    </xf>
    <xf borderId="10" fillId="5" fontId="16" numFmtId="0" xfId="0" applyAlignment="1" applyBorder="1" applyFont="1">
      <alignment shrinkToFit="0" vertical="top" wrapText="1"/>
    </xf>
    <xf borderId="0" fillId="0" fontId="1" numFmtId="0" xfId="0" applyAlignment="1" applyFont="1">
      <alignment horizontal="right" vertical="bottom"/>
    </xf>
    <xf borderId="0" fillId="6" fontId="10" numFmtId="10" xfId="0" applyAlignment="1" applyFont="1" applyNumberFormat="1">
      <alignment horizontal="right" vertical="bottom"/>
    </xf>
    <xf borderId="0" fillId="6" fontId="10" numFmtId="3" xfId="0" applyAlignment="1" applyFont="1" applyNumberFormat="1">
      <alignment horizontal="right" vertical="bottom"/>
    </xf>
    <xf borderId="1" fillId="4" fontId="10" numFmtId="10" xfId="0" applyAlignment="1" applyBorder="1" applyFont="1" applyNumberFormat="1">
      <alignment vertical="bottom"/>
    </xf>
    <xf borderId="1" fillId="6" fontId="10" numFmtId="0" xfId="0" applyAlignment="1" applyBorder="1" applyFont="1">
      <alignment horizontal="right" vertical="bottom"/>
    </xf>
    <xf borderId="0" fillId="0" fontId="10" numFmtId="164" xfId="0" applyAlignment="1" applyFont="1" applyNumberFormat="1">
      <alignment horizontal="right" vertical="bottom"/>
    </xf>
    <xf borderId="1" fillId="10" fontId="10" numFmtId="0" xfId="0" applyAlignment="1" applyBorder="1" applyFill="1" applyFont="1">
      <alignment vertical="bottom"/>
    </xf>
    <xf borderId="1" fillId="5" fontId="10" numFmtId="0" xfId="0" applyAlignment="1" applyBorder="1" applyFont="1">
      <alignment horizontal="right" vertical="bottom"/>
    </xf>
    <xf borderId="1" fillId="10" fontId="10" numFmtId="9" xfId="0" applyAlignment="1" applyBorder="1" applyFont="1" applyNumberFormat="1">
      <alignment vertical="bottom"/>
    </xf>
    <xf borderId="0" fillId="0" fontId="1" numFmtId="0" xfId="0" applyAlignment="1" applyFont="1">
      <alignment shrinkToFit="0" wrapText="1"/>
    </xf>
    <xf borderId="1" fillId="5" fontId="10" numFmtId="0" xfId="0" applyBorder="1" applyFont="1"/>
    <xf borderId="0" fillId="5" fontId="10" numFmtId="3" xfId="0" applyAlignment="1" applyFont="1" applyNumberFormat="1">
      <alignment horizontal="right" vertical="bottom"/>
    </xf>
    <xf borderId="1" fillId="11" fontId="10" numFmtId="3" xfId="0" applyAlignment="1" applyBorder="1" applyFill="1" applyFont="1" applyNumberFormat="1">
      <alignment horizontal="right" vertical="bottom"/>
    </xf>
    <xf borderId="0" fillId="5" fontId="10" numFmtId="0" xfId="0" applyAlignment="1" applyFont="1">
      <alignment horizontal="right" vertical="bottom"/>
    </xf>
    <xf borderId="13" fillId="0" fontId="10" numFmtId="3" xfId="0" applyAlignment="1" applyBorder="1" applyFont="1" applyNumberFormat="1">
      <alignment horizontal="right" vertical="bottom"/>
    </xf>
    <xf borderId="13" fillId="5" fontId="10" numFmtId="0" xfId="0" applyAlignment="1" applyBorder="1" applyFont="1">
      <alignment horizontal="right" vertical="bottom"/>
    </xf>
    <xf borderId="13" fillId="5" fontId="10" numFmtId="3" xfId="0" applyAlignment="1" applyBorder="1" applyFont="1" applyNumberFormat="1">
      <alignment horizontal="right" vertical="bottom"/>
    </xf>
    <xf borderId="13" fillId="0" fontId="10" numFmtId="0" xfId="0" applyAlignment="1" applyBorder="1" applyFont="1">
      <alignment horizontal="right" vertical="bottom"/>
    </xf>
    <xf borderId="14" fillId="0" fontId="10" numFmtId="0" xfId="0" applyAlignment="1" applyBorder="1" applyFont="1">
      <alignment horizontal="right" vertical="bottom"/>
    </xf>
    <xf borderId="14" fillId="5" fontId="10" numFmtId="0" xfId="0" applyAlignment="1" applyBorder="1" applyFont="1">
      <alignment horizontal="right" vertical="bottom"/>
    </xf>
    <xf borderId="14" fillId="5" fontId="10" numFmtId="3" xfId="0" applyAlignment="1" applyBorder="1" applyFont="1" applyNumberFormat="1">
      <alignment horizontal="right" vertical="bottom"/>
    </xf>
    <xf borderId="14" fillId="0" fontId="10" numFmtId="3" xfId="0" applyAlignment="1" applyBorder="1" applyFont="1" applyNumberFormat="1">
      <alignment horizontal="right" vertical="bottom"/>
    </xf>
    <xf borderId="0" fillId="4" fontId="10" numFmtId="3" xfId="0" applyAlignment="1" applyFont="1" applyNumberFormat="1">
      <alignment horizontal="right" vertical="bottom"/>
    </xf>
    <xf borderId="0" fillId="5" fontId="10" numFmtId="3" xfId="0" applyAlignment="1" applyFont="1" applyNumberFormat="1">
      <alignment horizontal="right" shrinkToFit="0" vertical="bottom" wrapText="1"/>
    </xf>
    <xf borderId="0" fillId="4" fontId="10" numFmtId="3" xfId="0" applyAlignment="1" applyFont="1" applyNumberFormat="1">
      <alignment horizontal="righ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5</xdr:row>
      <xdr:rowOff>0</xdr:rowOff>
    </xdr:from>
    <xdr:ext cx="7696200" cy="4572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epauw.edu/files/resources/krathwohl.pdf" TargetMode="External"/><Relationship Id="rId2" Type="http://schemas.openxmlformats.org/officeDocument/2006/relationships/hyperlink" Target="http://www.jstor.org/stable/24636916" TargetMode="External"/><Relationship Id="rId3" Type="http://schemas.openxmlformats.org/officeDocument/2006/relationships/hyperlink" Target="https://www.ncte.gov.in/website/PDF/NCFTE_2009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>
      <c r="A3" s="1" t="s">
        <v>0</v>
      </c>
    </row>
    <row r="4" ht="15.75" customHeight="1">
      <c r="A4" s="2" t="s">
        <v>1</v>
      </c>
    </row>
    <row r="5" ht="15.75" customHeight="1">
      <c r="A5" s="3" t="s">
        <v>2</v>
      </c>
    </row>
    <row r="6" ht="15.75" customHeight="1"/>
    <row r="7" ht="15.75" customHeight="1">
      <c r="A7" s="4" t="s">
        <v>3</v>
      </c>
    </row>
    <row r="8" ht="15.75" customHeight="1"/>
    <row r="9" ht="15.75" customHeight="1">
      <c r="A9" s="5" t="s">
        <v>4</v>
      </c>
      <c r="B9" s="6" t="s">
        <v>5</v>
      </c>
    </row>
    <row r="10" ht="15.75" customHeight="1">
      <c r="A10" s="5" t="s">
        <v>6</v>
      </c>
      <c r="B10" s="3" t="s">
        <v>7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9:F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5.63"/>
    <col customWidth="1" min="3" max="3" width="3.0"/>
    <col customWidth="1" min="4" max="4" width="6.38"/>
    <col customWidth="1" min="5" max="5" width="3.63"/>
    <col customWidth="1" min="6" max="6" width="4.38"/>
    <col customWidth="1" min="7" max="9" width="3.63"/>
    <col customWidth="1" min="10" max="10" width="2.5"/>
    <col customWidth="1" min="11" max="11" width="5.63"/>
    <col customWidth="1" min="12" max="12" width="3.63"/>
    <col customWidth="1" min="13" max="17" width="2.5"/>
    <col customWidth="1" min="18" max="18" width="4.38"/>
    <col customWidth="1" min="19" max="19" width="5.25"/>
    <col customWidth="1" min="20" max="22" width="2.5"/>
    <col customWidth="1" min="23" max="23" width="4.38"/>
    <col customWidth="1" min="24" max="24" width="3.5"/>
    <col customWidth="1" min="25" max="28" width="2.5"/>
    <col customWidth="1" min="29" max="29" width="4.75"/>
    <col customWidth="1" min="30" max="30" width="4.13"/>
    <col customWidth="1" min="31" max="36" width="2.5"/>
    <col customWidth="1" min="37" max="37" width="4.13"/>
    <col customWidth="1" min="38" max="38" width="4.75"/>
    <col customWidth="1" min="39" max="39" width="2.5"/>
    <col customWidth="1" min="40" max="40" width="4.38"/>
    <col customWidth="1" min="41" max="41" width="3.25"/>
    <col customWidth="1" min="42" max="42" width="3.63"/>
  </cols>
  <sheetData>
    <row r="1" ht="15.75" customHeight="1"/>
    <row r="2" ht="15.75" customHeight="1">
      <c r="A2" s="7"/>
      <c r="B2" s="7"/>
      <c r="C2" s="8"/>
      <c r="D2" s="9" t="s">
        <v>8</v>
      </c>
      <c r="E2" s="10"/>
      <c r="F2" s="10"/>
      <c r="G2" s="10"/>
      <c r="H2" s="11"/>
      <c r="I2" s="9" t="s">
        <v>9</v>
      </c>
      <c r="J2" s="10"/>
      <c r="K2" s="11"/>
      <c r="L2" s="9" t="s">
        <v>10</v>
      </c>
      <c r="M2" s="10"/>
      <c r="N2" s="10"/>
      <c r="O2" s="10"/>
      <c r="P2" s="10"/>
      <c r="Q2" s="10"/>
      <c r="R2" s="11"/>
      <c r="S2" s="9" t="s">
        <v>11</v>
      </c>
      <c r="T2" s="10"/>
      <c r="U2" s="10"/>
      <c r="V2" s="10"/>
      <c r="W2" s="11"/>
      <c r="X2" s="9" t="s">
        <v>12</v>
      </c>
      <c r="Y2" s="10"/>
      <c r="Z2" s="10"/>
      <c r="AA2" s="10"/>
      <c r="AB2" s="10"/>
      <c r="AC2" s="11"/>
      <c r="AD2" s="9" t="s">
        <v>13</v>
      </c>
      <c r="AE2" s="10"/>
      <c r="AF2" s="10"/>
      <c r="AG2" s="10"/>
      <c r="AH2" s="10"/>
      <c r="AI2" s="10"/>
      <c r="AJ2" s="10"/>
      <c r="AK2" s="11"/>
      <c r="AL2" s="9" t="s">
        <v>14</v>
      </c>
      <c r="AM2" s="10"/>
      <c r="AN2" s="11"/>
      <c r="AO2" s="7"/>
      <c r="AP2" s="7"/>
    </row>
    <row r="3" ht="90.75" customHeight="1">
      <c r="A3" s="12" t="s">
        <v>15</v>
      </c>
      <c r="B3" s="13" t="s">
        <v>16</v>
      </c>
      <c r="C3" s="13" t="s">
        <v>17</v>
      </c>
      <c r="D3" s="14" t="s">
        <v>18</v>
      </c>
      <c r="E3" s="14" t="s">
        <v>19</v>
      </c>
      <c r="F3" s="14" t="s">
        <v>20</v>
      </c>
      <c r="G3" s="14" t="s">
        <v>21</v>
      </c>
      <c r="H3" s="14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3" t="s">
        <v>27</v>
      </c>
      <c r="N3" s="13" t="s">
        <v>28</v>
      </c>
      <c r="O3" s="13" t="s">
        <v>29</v>
      </c>
      <c r="P3" s="13" t="s">
        <v>30</v>
      </c>
      <c r="Q3" s="13" t="s">
        <v>31</v>
      </c>
      <c r="R3" s="13" t="s">
        <v>25</v>
      </c>
      <c r="S3" s="13" t="s">
        <v>32</v>
      </c>
      <c r="T3" s="13" t="s">
        <v>33</v>
      </c>
      <c r="U3" s="13" t="s">
        <v>34</v>
      </c>
      <c r="V3" s="13" t="s">
        <v>35</v>
      </c>
      <c r="W3" s="13" t="s">
        <v>36</v>
      </c>
      <c r="X3" s="13" t="s">
        <v>37</v>
      </c>
      <c r="Y3" s="13" t="s">
        <v>38</v>
      </c>
      <c r="Z3" s="13" t="s">
        <v>39</v>
      </c>
      <c r="AA3" s="13" t="s">
        <v>40</v>
      </c>
      <c r="AB3" s="13" t="s">
        <v>41</v>
      </c>
      <c r="AC3" s="13"/>
      <c r="AD3" s="13" t="s">
        <v>42</v>
      </c>
      <c r="AE3" s="13" t="s">
        <v>43</v>
      </c>
      <c r="AF3" s="13" t="s">
        <v>44</v>
      </c>
      <c r="AG3" s="13" t="s">
        <v>45</v>
      </c>
      <c r="AH3" s="13" t="s">
        <v>46</v>
      </c>
      <c r="AI3" s="13" t="s">
        <v>47</v>
      </c>
      <c r="AJ3" s="13" t="s">
        <v>48</v>
      </c>
      <c r="AK3" s="13"/>
      <c r="AL3" s="13" t="s">
        <v>49</v>
      </c>
      <c r="AM3" s="13" t="s">
        <v>50</v>
      </c>
      <c r="AN3" s="13"/>
      <c r="AO3" s="13" t="s">
        <v>51</v>
      </c>
      <c r="AP3" s="13" t="s">
        <v>52</v>
      </c>
    </row>
    <row r="4" ht="15.75" customHeight="1">
      <c r="A4" s="15"/>
      <c r="B4" s="15"/>
      <c r="C4" s="1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</row>
    <row r="5" ht="15.75" customHeight="1">
      <c r="A5" s="17" t="s">
        <v>53</v>
      </c>
      <c r="B5" s="17" t="s">
        <v>54</v>
      </c>
      <c r="C5" s="18">
        <v>929.0</v>
      </c>
      <c r="D5" s="19">
        <v>0.7</v>
      </c>
      <c r="E5" s="19">
        <v>0.99</v>
      </c>
      <c r="F5" s="20">
        <v>1.0</v>
      </c>
      <c r="G5" s="19">
        <v>0.99</v>
      </c>
      <c r="H5" s="20">
        <v>0.96</v>
      </c>
      <c r="I5" s="21">
        <v>10.0</v>
      </c>
      <c r="J5" s="21">
        <v>20.0</v>
      </c>
      <c r="K5" s="20">
        <v>1.0</v>
      </c>
      <c r="L5" s="21">
        <v>20.0</v>
      </c>
      <c r="M5" s="21">
        <v>10.0</v>
      </c>
      <c r="N5" s="21">
        <v>10.0</v>
      </c>
      <c r="O5" s="21">
        <v>20.0</v>
      </c>
      <c r="P5" s="21">
        <v>20.0</v>
      </c>
      <c r="Q5" s="21">
        <v>10.0</v>
      </c>
      <c r="R5" s="20">
        <v>1.0</v>
      </c>
      <c r="S5" s="21">
        <v>10.0</v>
      </c>
      <c r="T5" s="21">
        <v>10.0</v>
      </c>
      <c r="U5" s="21">
        <v>10.0</v>
      </c>
      <c r="V5" s="21">
        <v>10.0</v>
      </c>
      <c r="W5" s="20">
        <v>1.0</v>
      </c>
      <c r="X5" s="21">
        <v>9.0</v>
      </c>
      <c r="Y5" s="21">
        <v>10.0</v>
      </c>
      <c r="Z5" s="21">
        <v>10.0</v>
      </c>
      <c r="AA5" s="21">
        <v>20.0</v>
      </c>
      <c r="AB5" s="21">
        <v>10.0</v>
      </c>
      <c r="AC5" s="20">
        <v>0.98</v>
      </c>
      <c r="AD5" s="21">
        <v>10.0</v>
      </c>
      <c r="AE5" s="21">
        <v>10.0</v>
      </c>
      <c r="AF5" s="21">
        <v>20.0</v>
      </c>
      <c r="AG5" s="21">
        <v>20.0</v>
      </c>
      <c r="AH5" s="21">
        <v>20.0</v>
      </c>
      <c r="AI5" s="21">
        <v>9.0</v>
      </c>
      <c r="AJ5" s="21">
        <v>20.0</v>
      </c>
      <c r="AK5" s="20">
        <v>0.99</v>
      </c>
      <c r="AL5" s="21">
        <v>20.0</v>
      </c>
      <c r="AM5" s="21">
        <v>20.0</v>
      </c>
      <c r="AN5" s="20">
        <v>1.0</v>
      </c>
      <c r="AO5" s="22">
        <v>247.0</v>
      </c>
      <c r="AP5" s="23">
        <v>0.99</v>
      </c>
    </row>
    <row r="6" ht="15.75" customHeight="1">
      <c r="A6" s="17" t="s">
        <v>55</v>
      </c>
      <c r="B6" s="17" t="s">
        <v>56</v>
      </c>
      <c r="C6" s="18">
        <v>869.0</v>
      </c>
      <c r="D6" s="19">
        <v>0.8</v>
      </c>
      <c r="E6" s="19">
        <v>0.95</v>
      </c>
      <c r="F6" s="20">
        <v>0.84</v>
      </c>
      <c r="G6" s="19">
        <v>0.97</v>
      </c>
      <c r="H6" s="20">
        <v>0.83</v>
      </c>
      <c r="I6" s="21">
        <v>10.0</v>
      </c>
      <c r="J6" s="21">
        <v>20.0</v>
      </c>
      <c r="K6" s="20">
        <v>1.0</v>
      </c>
      <c r="L6" s="21">
        <v>6.0</v>
      </c>
      <c r="M6" s="21">
        <v>8.0</v>
      </c>
      <c r="N6" s="21">
        <v>8.0</v>
      </c>
      <c r="O6" s="21">
        <v>20.0</v>
      </c>
      <c r="P6" s="21">
        <v>20.0</v>
      </c>
      <c r="Q6" s="21">
        <v>8.0</v>
      </c>
      <c r="R6" s="20">
        <v>0.78</v>
      </c>
      <c r="S6" s="21">
        <v>10.0</v>
      </c>
      <c r="T6" s="21">
        <v>10.0</v>
      </c>
      <c r="U6" s="21">
        <v>10.0</v>
      </c>
      <c r="V6" s="21">
        <v>4.0</v>
      </c>
      <c r="W6" s="20">
        <v>0.85</v>
      </c>
      <c r="X6" s="21">
        <v>8.0</v>
      </c>
      <c r="Y6" s="21">
        <v>7.0</v>
      </c>
      <c r="Z6" s="21">
        <v>8.0</v>
      </c>
      <c r="AA6" s="21">
        <v>18.0</v>
      </c>
      <c r="AB6" s="21">
        <v>10.0</v>
      </c>
      <c r="AC6" s="20">
        <v>0.85</v>
      </c>
      <c r="AD6" s="21">
        <v>10.0</v>
      </c>
      <c r="AE6" s="21">
        <v>10.0</v>
      </c>
      <c r="AF6" s="21">
        <v>20.0</v>
      </c>
      <c r="AG6" s="21">
        <v>20.0</v>
      </c>
      <c r="AH6" s="21">
        <v>0.0</v>
      </c>
      <c r="AI6" s="21">
        <v>6.0</v>
      </c>
      <c r="AJ6" s="21">
        <v>10.0</v>
      </c>
      <c r="AK6" s="20">
        <v>0.69</v>
      </c>
      <c r="AL6" s="21">
        <v>20.0</v>
      </c>
      <c r="AM6" s="21">
        <v>20.0</v>
      </c>
      <c r="AN6" s="20">
        <v>1.0</v>
      </c>
      <c r="AO6" s="22">
        <v>200.0</v>
      </c>
      <c r="AP6" s="23">
        <v>0.8</v>
      </c>
    </row>
    <row r="7" ht="15.75" customHeight="1">
      <c r="A7" s="17" t="s">
        <v>57</v>
      </c>
      <c r="B7" s="17" t="s">
        <v>58</v>
      </c>
      <c r="C7" s="18">
        <v>813.0</v>
      </c>
      <c r="D7" s="19">
        <v>0.89</v>
      </c>
      <c r="E7" s="19">
        <v>0.9</v>
      </c>
      <c r="F7" s="20">
        <v>0.64</v>
      </c>
      <c r="G7" s="19">
        <v>0.9</v>
      </c>
      <c r="H7" s="20">
        <v>0.78</v>
      </c>
      <c r="I7" s="21">
        <v>9.0</v>
      </c>
      <c r="J7" s="21">
        <v>20.0</v>
      </c>
      <c r="K7" s="20">
        <v>0.97</v>
      </c>
      <c r="L7" s="21">
        <v>3.0</v>
      </c>
      <c r="M7" s="21">
        <v>5.0</v>
      </c>
      <c r="N7" s="21">
        <v>5.0</v>
      </c>
      <c r="O7" s="21">
        <v>20.0</v>
      </c>
      <c r="P7" s="21">
        <v>20.0</v>
      </c>
      <c r="Q7" s="21">
        <v>4.0</v>
      </c>
      <c r="R7" s="20">
        <v>0.63</v>
      </c>
      <c r="S7" s="21">
        <v>4.0</v>
      </c>
      <c r="T7" s="21">
        <v>10.0</v>
      </c>
      <c r="U7" s="21">
        <v>0.0</v>
      </c>
      <c r="V7" s="21">
        <v>1.0</v>
      </c>
      <c r="W7" s="20">
        <v>0.38</v>
      </c>
      <c r="X7" s="21">
        <v>8.0</v>
      </c>
      <c r="Y7" s="21">
        <v>6.0</v>
      </c>
      <c r="Z7" s="21">
        <v>5.0</v>
      </c>
      <c r="AA7" s="21">
        <v>12.0</v>
      </c>
      <c r="AB7" s="21">
        <v>10.0</v>
      </c>
      <c r="AC7" s="20">
        <v>0.68</v>
      </c>
      <c r="AD7" s="21">
        <v>8.0</v>
      </c>
      <c r="AE7" s="21">
        <v>2.0</v>
      </c>
      <c r="AF7" s="21">
        <v>20.0</v>
      </c>
      <c r="AG7" s="21">
        <v>20.0</v>
      </c>
      <c r="AH7" s="21">
        <v>20.0</v>
      </c>
      <c r="AI7" s="21">
        <v>8.0</v>
      </c>
      <c r="AJ7" s="21">
        <v>20.0</v>
      </c>
      <c r="AK7" s="20">
        <v>0.89</v>
      </c>
      <c r="AL7" s="21">
        <v>20.0</v>
      </c>
      <c r="AM7" s="21">
        <v>18.0</v>
      </c>
      <c r="AN7" s="20">
        <v>0.95</v>
      </c>
      <c r="AO7" s="22">
        <v>191.0</v>
      </c>
      <c r="AP7" s="23">
        <v>0.76</v>
      </c>
    </row>
    <row r="8" ht="15.75" customHeight="1">
      <c r="A8" s="17" t="s">
        <v>59</v>
      </c>
      <c r="B8" s="17" t="s">
        <v>60</v>
      </c>
      <c r="C8" s="18">
        <v>790.0</v>
      </c>
      <c r="D8" s="19">
        <v>0.87</v>
      </c>
      <c r="E8" s="19">
        <v>0.79</v>
      </c>
      <c r="F8" s="20">
        <v>0.75</v>
      </c>
      <c r="G8" s="19">
        <v>0.92</v>
      </c>
      <c r="H8" s="20">
        <v>0.69</v>
      </c>
      <c r="I8" s="21">
        <v>10.0</v>
      </c>
      <c r="J8" s="21">
        <v>20.0</v>
      </c>
      <c r="K8" s="20">
        <v>1.0</v>
      </c>
      <c r="L8" s="21">
        <v>2.0</v>
      </c>
      <c r="M8" s="21">
        <v>5.0</v>
      </c>
      <c r="N8" s="21">
        <v>4.0</v>
      </c>
      <c r="O8" s="21">
        <v>20.0</v>
      </c>
      <c r="P8" s="21">
        <v>20.0</v>
      </c>
      <c r="Q8" s="21">
        <v>8.0</v>
      </c>
      <c r="R8" s="20">
        <v>0.66</v>
      </c>
      <c r="S8" s="21">
        <v>9.0</v>
      </c>
      <c r="T8" s="21">
        <v>10.0</v>
      </c>
      <c r="U8" s="21">
        <v>9.0</v>
      </c>
      <c r="V8" s="21">
        <v>10.0</v>
      </c>
      <c r="W8" s="20">
        <v>0.95</v>
      </c>
      <c r="X8" s="21">
        <v>5.0</v>
      </c>
      <c r="Y8" s="21">
        <v>8.0</v>
      </c>
      <c r="Z8" s="21">
        <v>5.0</v>
      </c>
      <c r="AA8" s="21">
        <v>14.0</v>
      </c>
      <c r="AB8" s="21">
        <v>9.0</v>
      </c>
      <c r="AC8" s="20">
        <v>0.68</v>
      </c>
      <c r="AD8" s="21">
        <v>8.0</v>
      </c>
      <c r="AE8" s="21">
        <v>7.0</v>
      </c>
      <c r="AF8" s="21">
        <v>20.0</v>
      </c>
      <c r="AG8" s="21">
        <v>0.0</v>
      </c>
      <c r="AH8" s="21">
        <v>0.0</v>
      </c>
      <c r="AI8" s="21">
        <v>4.0</v>
      </c>
      <c r="AJ8" s="21">
        <v>16.0</v>
      </c>
      <c r="AK8" s="20">
        <v>0.5</v>
      </c>
      <c r="AL8" s="21">
        <v>20.0</v>
      </c>
      <c r="AM8" s="21">
        <v>12.0</v>
      </c>
      <c r="AN8" s="20">
        <v>0.8</v>
      </c>
      <c r="AO8" s="22">
        <v>165.0</v>
      </c>
      <c r="AP8" s="23">
        <v>0.66</v>
      </c>
    </row>
    <row r="9" ht="15.75" customHeight="1">
      <c r="A9" s="24" t="s">
        <v>61</v>
      </c>
      <c r="B9" s="24" t="s">
        <v>62</v>
      </c>
      <c r="C9" s="25">
        <v>738.0</v>
      </c>
      <c r="D9" s="26">
        <v>0.83</v>
      </c>
      <c r="E9" s="26">
        <v>0.78</v>
      </c>
      <c r="F9" s="27">
        <v>0.75</v>
      </c>
      <c r="G9" s="26">
        <v>0.9</v>
      </c>
      <c r="H9" s="27">
        <v>0.58</v>
      </c>
      <c r="I9" s="28">
        <v>9.0</v>
      </c>
      <c r="J9" s="28">
        <v>16.0</v>
      </c>
      <c r="K9" s="27">
        <v>0.83</v>
      </c>
      <c r="L9" s="28">
        <v>8.0</v>
      </c>
      <c r="M9" s="28">
        <v>3.0</v>
      </c>
      <c r="N9" s="28">
        <v>6.0</v>
      </c>
      <c r="O9" s="28">
        <v>18.0</v>
      </c>
      <c r="P9" s="28">
        <v>20.0</v>
      </c>
      <c r="Q9" s="28">
        <v>9.0</v>
      </c>
      <c r="R9" s="27">
        <v>0.71</v>
      </c>
      <c r="S9" s="28">
        <v>5.0</v>
      </c>
      <c r="T9" s="28">
        <v>10.0</v>
      </c>
      <c r="U9" s="28">
        <v>1.0</v>
      </c>
      <c r="V9" s="28">
        <v>8.0</v>
      </c>
      <c r="W9" s="27">
        <v>0.6</v>
      </c>
      <c r="X9" s="28">
        <v>6.0</v>
      </c>
      <c r="Y9" s="28">
        <v>8.0</v>
      </c>
      <c r="Z9" s="28">
        <v>9.0</v>
      </c>
      <c r="AA9" s="28">
        <v>18.0</v>
      </c>
      <c r="AB9" s="28">
        <v>10.0</v>
      </c>
      <c r="AC9" s="27">
        <v>0.85</v>
      </c>
      <c r="AD9" s="28">
        <v>10.0</v>
      </c>
      <c r="AE9" s="28">
        <v>8.0</v>
      </c>
      <c r="AF9" s="28">
        <v>0.0</v>
      </c>
      <c r="AG9" s="28">
        <v>0.0</v>
      </c>
      <c r="AH9" s="28">
        <v>0.0</v>
      </c>
      <c r="AI9" s="28">
        <v>0.0</v>
      </c>
      <c r="AJ9" s="28">
        <v>0.0</v>
      </c>
      <c r="AK9" s="27">
        <v>0.16</v>
      </c>
      <c r="AL9" s="28">
        <v>20.0</v>
      </c>
      <c r="AM9" s="28">
        <v>20.0</v>
      </c>
      <c r="AN9" s="27">
        <v>1.0</v>
      </c>
      <c r="AO9" s="29">
        <v>132.0</v>
      </c>
      <c r="AP9" s="30">
        <v>0.53</v>
      </c>
    </row>
    <row r="10" ht="15.75" customHeight="1">
      <c r="A10" s="17" t="s">
        <v>63</v>
      </c>
      <c r="B10" s="17" t="s">
        <v>64</v>
      </c>
      <c r="C10" s="18">
        <v>700.0</v>
      </c>
      <c r="D10" s="19">
        <v>0.74</v>
      </c>
      <c r="E10" s="19">
        <v>0.86</v>
      </c>
      <c r="F10" s="20">
        <v>0.73</v>
      </c>
      <c r="G10" s="19">
        <v>0.95</v>
      </c>
      <c r="H10" s="20">
        <v>0.47</v>
      </c>
      <c r="I10" s="21">
        <v>8.0</v>
      </c>
      <c r="J10" s="21">
        <v>19.0</v>
      </c>
      <c r="K10" s="20">
        <v>0.9</v>
      </c>
      <c r="L10" s="21">
        <v>2.0</v>
      </c>
      <c r="M10" s="21">
        <v>6.0</v>
      </c>
      <c r="N10" s="21">
        <v>4.0</v>
      </c>
      <c r="O10" s="21">
        <v>20.0</v>
      </c>
      <c r="P10" s="21">
        <v>16.0</v>
      </c>
      <c r="Q10" s="21">
        <v>9.0</v>
      </c>
      <c r="R10" s="20">
        <v>0.63</v>
      </c>
      <c r="S10" s="21">
        <v>10.0</v>
      </c>
      <c r="T10" s="21">
        <v>10.0</v>
      </c>
      <c r="U10" s="21">
        <v>0.0</v>
      </c>
      <c r="V10" s="21">
        <v>10.0</v>
      </c>
      <c r="W10" s="20">
        <v>0.75</v>
      </c>
      <c r="X10" s="21">
        <v>8.0</v>
      </c>
      <c r="Y10" s="21">
        <v>8.0</v>
      </c>
      <c r="Z10" s="21">
        <v>6.0</v>
      </c>
      <c r="AA10" s="21">
        <v>10.0</v>
      </c>
      <c r="AB10" s="21">
        <v>10.0</v>
      </c>
      <c r="AC10" s="20">
        <v>0.7</v>
      </c>
      <c r="AD10" s="21">
        <v>9.0</v>
      </c>
      <c r="AE10" s="21">
        <v>9.0</v>
      </c>
      <c r="AF10" s="21">
        <v>0.0</v>
      </c>
      <c r="AG10" s="21">
        <v>0.0</v>
      </c>
      <c r="AH10" s="21">
        <v>0.0</v>
      </c>
      <c r="AI10" s="21">
        <v>2.0</v>
      </c>
      <c r="AJ10" s="21">
        <v>12.0</v>
      </c>
      <c r="AK10" s="20">
        <v>0.29</v>
      </c>
      <c r="AL10" s="21">
        <v>0.0</v>
      </c>
      <c r="AM10" s="21">
        <v>2.0</v>
      </c>
      <c r="AN10" s="20">
        <v>0.05</v>
      </c>
      <c r="AO10" s="22">
        <v>106.0</v>
      </c>
      <c r="AP10" s="23">
        <v>0.42</v>
      </c>
    </row>
    <row r="11" ht="15.75" customHeight="1">
      <c r="A11" s="17" t="s">
        <v>65</v>
      </c>
      <c r="B11" s="17" t="s">
        <v>66</v>
      </c>
      <c r="C11" s="18">
        <v>649.0</v>
      </c>
      <c r="D11" s="19">
        <v>0.7</v>
      </c>
      <c r="E11" s="19">
        <v>0.66</v>
      </c>
      <c r="F11" s="20">
        <v>0.58</v>
      </c>
      <c r="G11" s="19">
        <v>0.81</v>
      </c>
      <c r="H11" s="20">
        <v>0.55</v>
      </c>
      <c r="I11" s="21">
        <v>4.0</v>
      </c>
      <c r="J11" s="21">
        <v>15.0</v>
      </c>
      <c r="K11" s="20">
        <v>0.63</v>
      </c>
      <c r="L11" s="21">
        <v>4.0</v>
      </c>
      <c r="M11" s="21">
        <v>4.0</v>
      </c>
      <c r="N11" s="21">
        <v>3.0</v>
      </c>
      <c r="O11" s="21">
        <v>4.0</v>
      </c>
      <c r="P11" s="21">
        <v>20.0</v>
      </c>
      <c r="Q11" s="21">
        <v>8.0</v>
      </c>
      <c r="R11" s="20">
        <v>0.48</v>
      </c>
      <c r="S11" s="21">
        <v>4.0</v>
      </c>
      <c r="T11" s="21">
        <v>5.0</v>
      </c>
      <c r="U11" s="21">
        <v>0.0</v>
      </c>
      <c r="V11" s="21">
        <v>1.0</v>
      </c>
      <c r="W11" s="20">
        <v>0.25</v>
      </c>
      <c r="X11" s="21">
        <v>8.0</v>
      </c>
      <c r="Y11" s="21">
        <v>7.0</v>
      </c>
      <c r="Z11" s="21">
        <v>8.0</v>
      </c>
      <c r="AA11" s="21">
        <v>16.0</v>
      </c>
      <c r="AB11" s="21">
        <v>10.0</v>
      </c>
      <c r="AC11" s="20">
        <v>0.82</v>
      </c>
      <c r="AD11" s="21">
        <v>9.0</v>
      </c>
      <c r="AE11" s="21">
        <v>9.0</v>
      </c>
      <c r="AF11" s="21">
        <v>0.0</v>
      </c>
      <c r="AG11" s="21">
        <v>0.0</v>
      </c>
      <c r="AH11" s="21">
        <v>20.0</v>
      </c>
      <c r="AI11" s="21">
        <v>5.0</v>
      </c>
      <c r="AJ11" s="21">
        <v>20.0</v>
      </c>
      <c r="AK11" s="20">
        <v>0.57</v>
      </c>
      <c r="AL11" s="21">
        <v>8.0</v>
      </c>
      <c r="AM11" s="21">
        <v>4.0</v>
      </c>
      <c r="AN11" s="20">
        <v>0.3</v>
      </c>
      <c r="AO11" s="22">
        <v>134.0</v>
      </c>
      <c r="AP11" s="23">
        <v>0.53</v>
      </c>
    </row>
    <row r="12" ht="15.75" customHeight="1">
      <c r="A12" s="15"/>
      <c r="B12" s="15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D2:H2"/>
    <mergeCell ref="I2:K2"/>
    <mergeCell ref="L2:R2"/>
    <mergeCell ref="S2:W2"/>
    <mergeCell ref="X2:AC2"/>
    <mergeCell ref="AD2:AK2"/>
    <mergeCell ref="AL2:AN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13"/>
    <col customWidth="1" min="2" max="2" width="11.25"/>
    <col customWidth="1" min="3" max="3" width="8.63"/>
    <col customWidth="1" min="4" max="4" width="9.13"/>
    <col customWidth="1" min="5" max="5" width="5.0"/>
    <col customWidth="1" min="6" max="6" width="6.38"/>
    <col customWidth="1" min="7" max="7" width="6.88"/>
    <col customWidth="1" min="8" max="8" width="5.5"/>
    <col customWidth="1" min="9" max="9" width="4.38"/>
    <col customWidth="1" min="14" max="23" width="12.88"/>
  </cols>
  <sheetData>
    <row r="1" ht="15.75" customHeight="1">
      <c r="A1" s="6" t="s">
        <v>5</v>
      </c>
      <c r="K1" s="3" t="s">
        <v>7</v>
      </c>
      <c r="M1" s="31"/>
    </row>
    <row r="2" ht="74.25" customHeight="1">
      <c r="A2" s="32"/>
      <c r="B2" s="33" t="s">
        <v>67</v>
      </c>
      <c r="C2" s="34" t="s">
        <v>68</v>
      </c>
      <c r="D2" s="34" t="s">
        <v>69</v>
      </c>
      <c r="E2" s="34" t="s">
        <v>70</v>
      </c>
      <c r="F2" s="34" t="s">
        <v>71</v>
      </c>
      <c r="G2" s="34" t="s">
        <v>72</v>
      </c>
      <c r="H2" s="34" t="s">
        <v>73</v>
      </c>
      <c r="I2" s="34" t="s">
        <v>36</v>
      </c>
      <c r="K2" s="35"/>
      <c r="L2" s="36"/>
      <c r="M2" s="37" t="s">
        <v>67</v>
      </c>
      <c r="N2" s="38" t="s">
        <v>74</v>
      </c>
      <c r="O2" s="38" t="s">
        <v>75</v>
      </c>
      <c r="P2" s="38" t="s">
        <v>76</v>
      </c>
      <c r="Q2" s="38" t="s">
        <v>77</v>
      </c>
      <c r="R2" s="38" t="s">
        <v>78</v>
      </c>
      <c r="S2" s="38" t="s">
        <v>79</v>
      </c>
      <c r="T2" s="38" t="s">
        <v>80</v>
      </c>
      <c r="U2" s="38" t="s">
        <v>81</v>
      </c>
      <c r="V2" s="38" t="s">
        <v>82</v>
      </c>
      <c r="W2" s="38" t="s">
        <v>36</v>
      </c>
    </row>
    <row r="3" ht="15.75" customHeight="1">
      <c r="A3" s="39" t="s">
        <v>83</v>
      </c>
      <c r="B3" s="33"/>
      <c r="C3" s="34"/>
      <c r="D3" s="34"/>
      <c r="E3" s="34"/>
      <c r="F3" s="34"/>
      <c r="G3" s="34"/>
      <c r="H3" s="34"/>
      <c r="I3" s="34"/>
      <c r="K3" s="40" t="s">
        <v>84</v>
      </c>
      <c r="L3" s="11"/>
      <c r="M3" s="37"/>
      <c r="N3" s="41" t="s">
        <v>85</v>
      </c>
      <c r="O3" s="10"/>
      <c r="P3" s="10"/>
      <c r="Q3" s="11"/>
      <c r="R3" s="41" t="s">
        <v>86</v>
      </c>
      <c r="S3" s="10"/>
      <c r="T3" s="10"/>
      <c r="U3" s="10"/>
      <c r="V3" s="11"/>
      <c r="W3" s="34"/>
    </row>
    <row r="4" ht="15.75" customHeight="1">
      <c r="A4" s="42" t="s">
        <v>87</v>
      </c>
      <c r="B4" s="43" t="s">
        <v>88</v>
      </c>
      <c r="C4" s="44">
        <v>10.0</v>
      </c>
      <c r="D4" s="44">
        <v>9.0</v>
      </c>
      <c r="E4" s="44">
        <v>0.0</v>
      </c>
      <c r="F4" s="44">
        <v>8.0</v>
      </c>
      <c r="G4" s="44">
        <v>3.0</v>
      </c>
      <c r="H4" s="44">
        <v>0.0</v>
      </c>
      <c r="I4" s="44">
        <v>30.0</v>
      </c>
      <c r="K4" s="45" t="s">
        <v>87</v>
      </c>
      <c r="L4" s="46"/>
      <c r="M4" s="47" t="s">
        <v>88</v>
      </c>
      <c r="N4" s="48">
        <v>0.0</v>
      </c>
      <c r="O4" s="44">
        <v>6.0</v>
      </c>
      <c r="P4" s="44">
        <v>0.0</v>
      </c>
      <c r="Q4" s="44">
        <v>0.0</v>
      </c>
      <c r="R4" s="44">
        <v>17.0</v>
      </c>
      <c r="S4" s="44">
        <v>4.0</v>
      </c>
      <c r="T4" s="44">
        <v>1.0</v>
      </c>
      <c r="U4" s="44">
        <v>1.0</v>
      </c>
      <c r="V4" s="44">
        <v>1.0</v>
      </c>
      <c r="W4" s="44">
        <v>30.0</v>
      </c>
    </row>
    <row r="5" ht="15.75" customHeight="1">
      <c r="A5" s="49"/>
      <c r="B5" s="43" t="s">
        <v>89</v>
      </c>
      <c r="C5" s="50">
        <v>0.33</v>
      </c>
      <c r="D5" s="50">
        <v>0.3</v>
      </c>
      <c r="E5" s="50">
        <v>0.0</v>
      </c>
      <c r="F5" s="50">
        <v>0.27</v>
      </c>
      <c r="G5" s="50">
        <v>0.1</v>
      </c>
      <c r="H5" s="50">
        <v>0.0</v>
      </c>
      <c r="I5" s="51"/>
      <c r="K5" s="52"/>
      <c r="L5" s="36"/>
      <c r="M5" s="53" t="s">
        <v>89</v>
      </c>
      <c r="N5" s="50">
        <v>0.0</v>
      </c>
      <c r="O5" s="50">
        <v>0.2</v>
      </c>
      <c r="P5" s="50">
        <v>0.0</v>
      </c>
      <c r="Q5" s="50">
        <v>0.0</v>
      </c>
      <c r="R5" s="50">
        <v>0.57</v>
      </c>
      <c r="S5" s="50">
        <v>0.13</v>
      </c>
      <c r="T5" s="50">
        <v>0.03</v>
      </c>
      <c r="U5" s="50">
        <v>0.03</v>
      </c>
      <c r="V5" s="50">
        <v>0.03</v>
      </c>
      <c r="W5" s="51"/>
    </row>
    <row r="6" ht="15.75" customHeight="1">
      <c r="A6" s="42" t="s">
        <v>90</v>
      </c>
      <c r="B6" s="43" t="s">
        <v>88</v>
      </c>
      <c r="C6" s="44">
        <v>4.0</v>
      </c>
      <c r="D6" s="44">
        <v>7.0</v>
      </c>
      <c r="E6" s="44">
        <v>5.0</v>
      </c>
      <c r="F6" s="44">
        <v>6.0</v>
      </c>
      <c r="G6" s="44">
        <v>7.0</v>
      </c>
      <c r="H6" s="44">
        <v>1.0</v>
      </c>
      <c r="I6" s="44">
        <v>30.0</v>
      </c>
      <c r="K6" s="45" t="s">
        <v>90</v>
      </c>
      <c r="L6" s="46"/>
      <c r="M6" s="53" t="s">
        <v>88</v>
      </c>
      <c r="N6" s="44">
        <v>18.0</v>
      </c>
      <c r="O6" s="44">
        <v>0.0</v>
      </c>
      <c r="P6" s="44">
        <v>7.0</v>
      </c>
      <c r="Q6" s="44">
        <v>0.0</v>
      </c>
      <c r="R6" s="44">
        <v>2.0</v>
      </c>
      <c r="S6" s="44">
        <v>1.0</v>
      </c>
      <c r="T6" s="44">
        <v>0.0</v>
      </c>
      <c r="U6" s="44">
        <v>1.0</v>
      </c>
      <c r="V6" s="44">
        <v>1.0</v>
      </c>
      <c r="W6" s="44">
        <v>30.0</v>
      </c>
    </row>
    <row r="7" ht="15.75" customHeight="1">
      <c r="A7" s="49"/>
      <c r="B7" s="43" t="s">
        <v>89</v>
      </c>
      <c r="C7" s="50">
        <v>0.13</v>
      </c>
      <c r="D7" s="50">
        <v>0.23</v>
      </c>
      <c r="E7" s="50">
        <v>0.17</v>
      </c>
      <c r="F7" s="50">
        <v>0.2</v>
      </c>
      <c r="G7" s="50">
        <v>0.23</v>
      </c>
      <c r="H7" s="50">
        <v>0.03</v>
      </c>
      <c r="I7" s="51"/>
      <c r="K7" s="52"/>
      <c r="L7" s="36"/>
      <c r="M7" s="53" t="s">
        <v>89</v>
      </c>
      <c r="N7" s="50">
        <v>0.6</v>
      </c>
      <c r="O7" s="50">
        <v>0.0</v>
      </c>
      <c r="P7" s="50">
        <v>0.23</v>
      </c>
      <c r="Q7" s="50">
        <v>0.0</v>
      </c>
      <c r="R7" s="50">
        <v>0.07</v>
      </c>
      <c r="S7" s="50">
        <v>0.03</v>
      </c>
      <c r="T7" s="50">
        <v>0.0</v>
      </c>
      <c r="U7" s="50">
        <v>0.03</v>
      </c>
      <c r="V7" s="50">
        <v>0.03</v>
      </c>
      <c r="W7" s="51"/>
    </row>
    <row r="8" ht="15.75" customHeight="1">
      <c r="A8" s="42" t="s">
        <v>91</v>
      </c>
      <c r="B8" s="43" t="s">
        <v>88</v>
      </c>
      <c r="C8" s="44">
        <v>10.0</v>
      </c>
      <c r="D8" s="44">
        <v>5.0</v>
      </c>
      <c r="E8" s="44">
        <v>2.0</v>
      </c>
      <c r="F8" s="44">
        <v>5.0</v>
      </c>
      <c r="G8" s="44">
        <v>5.0</v>
      </c>
      <c r="H8" s="44">
        <v>3.0</v>
      </c>
      <c r="I8" s="44">
        <v>30.0</v>
      </c>
      <c r="K8" s="45" t="s">
        <v>91</v>
      </c>
      <c r="L8" s="46"/>
      <c r="M8" s="53" t="s">
        <v>88</v>
      </c>
      <c r="N8" s="44">
        <v>10.0</v>
      </c>
      <c r="O8" s="44">
        <v>1.0</v>
      </c>
      <c r="P8" s="44">
        <v>5.0</v>
      </c>
      <c r="Q8" s="44">
        <v>7.0</v>
      </c>
      <c r="R8" s="44">
        <v>0.0</v>
      </c>
      <c r="S8" s="44">
        <v>0.0</v>
      </c>
      <c r="T8" s="44">
        <v>4.0</v>
      </c>
      <c r="U8" s="44">
        <v>0.0</v>
      </c>
      <c r="V8" s="44">
        <v>3.0</v>
      </c>
      <c r="W8" s="44">
        <v>30.0</v>
      </c>
    </row>
    <row r="9" ht="15.75" customHeight="1">
      <c r="A9" s="49"/>
      <c r="B9" s="43" t="s">
        <v>89</v>
      </c>
      <c r="C9" s="50">
        <v>0.33</v>
      </c>
      <c r="D9" s="50">
        <v>0.17</v>
      </c>
      <c r="E9" s="50">
        <v>0.07</v>
      </c>
      <c r="F9" s="50">
        <v>0.17</v>
      </c>
      <c r="G9" s="50">
        <v>0.17</v>
      </c>
      <c r="H9" s="50">
        <v>0.1</v>
      </c>
      <c r="I9" s="51"/>
      <c r="K9" s="52"/>
      <c r="L9" s="36"/>
      <c r="M9" s="53" t="s">
        <v>89</v>
      </c>
      <c r="N9" s="50">
        <v>0.33</v>
      </c>
      <c r="O9" s="50">
        <v>0.03</v>
      </c>
      <c r="P9" s="50">
        <v>0.17</v>
      </c>
      <c r="Q9" s="50">
        <v>0.23</v>
      </c>
      <c r="R9" s="50">
        <v>0.0</v>
      </c>
      <c r="S9" s="50">
        <v>0.0</v>
      </c>
      <c r="T9" s="50">
        <v>0.13</v>
      </c>
      <c r="U9" s="50">
        <v>0.0</v>
      </c>
      <c r="V9" s="50">
        <v>0.1</v>
      </c>
      <c r="W9" s="51"/>
    </row>
    <row r="10" ht="15.75" customHeight="1">
      <c r="A10" s="54" t="s">
        <v>92</v>
      </c>
      <c r="B10" s="43" t="s">
        <v>88</v>
      </c>
      <c r="C10" s="44">
        <v>10.0</v>
      </c>
      <c r="D10" s="44">
        <v>9.0</v>
      </c>
      <c r="E10" s="44">
        <v>4.0</v>
      </c>
      <c r="F10" s="44">
        <v>3.0</v>
      </c>
      <c r="G10" s="44">
        <v>4.0</v>
      </c>
      <c r="H10" s="44">
        <v>0.0</v>
      </c>
      <c r="I10" s="44">
        <v>30.0</v>
      </c>
      <c r="K10" s="45" t="s">
        <v>93</v>
      </c>
      <c r="L10" s="46"/>
      <c r="M10" s="53" t="s">
        <v>88</v>
      </c>
      <c r="N10" s="44">
        <v>17.0</v>
      </c>
      <c r="O10" s="44">
        <v>4.0</v>
      </c>
      <c r="P10" s="44">
        <v>5.0</v>
      </c>
      <c r="Q10" s="44">
        <v>2.0</v>
      </c>
      <c r="R10" s="44">
        <v>0.0</v>
      </c>
      <c r="S10" s="44">
        <v>1.0</v>
      </c>
      <c r="T10" s="48">
        <v>0.0</v>
      </c>
      <c r="U10" s="44">
        <v>0.0</v>
      </c>
      <c r="V10" s="44">
        <v>1.0</v>
      </c>
      <c r="W10" s="44">
        <v>30.0</v>
      </c>
    </row>
    <row r="11" ht="15.75" customHeight="1">
      <c r="B11" s="43" t="s">
        <v>89</v>
      </c>
      <c r="C11" s="50">
        <v>0.33</v>
      </c>
      <c r="D11" s="50">
        <v>0.3</v>
      </c>
      <c r="E11" s="50">
        <v>0.13</v>
      </c>
      <c r="F11" s="50">
        <v>0.1</v>
      </c>
      <c r="G11" s="50">
        <v>0.13</v>
      </c>
      <c r="H11" s="50">
        <v>0.0</v>
      </c>
      <c r="I11" s="51"/>
      <c r="K11" s="52"/>
      <c r="L11" s="36"/>
      <c r="M11" s="53" t="s">
        <v>89</v>
      </c>
      <c r="N11" s="50">
        <v>0.57</v>
      </c>
      <c r="O11" s="50">
        <v>0.13</v>
      </c>
      <c r="P11" s="50">
        <v>0.17</v>
      </c>
      <c r="Q11" s="50">
        <v>0.07</v>
      </c>
      <c r="R11" s="50">
        <v>0.0</v>
      </c>
      <c r="S11" s="50">
        <v>0.03</v>
      </c>
      <c r="T11" s="50">
        <v>0.0</v>
      </c>
      <c r="U11" s="50">
        <v>0.0</v>
      </c>
      <c r="V11" s="50">
        <v>0.03</v>
      </c>
      <c r="W11" s="51"/>
    </row>
    <row r="12" ht="15.75" customHeight="1">
      <c r="A12" s="54" t="s">
        <v>94</v>
      </c>
      <c r="B12" s="43" t="s">
        <v>88</v>
      </c>
      <c r="C12" s="44">
        <v>6.0</v>
      </c>
      <c r="D12" s="44">
        <v>11.0</v>
      </c>
      <c r="E12" s="44">
        <v>8.0</v>
      </c>
      <c r="F12" s="44">
        <v>4.0</v>
      </c>
      <c r="G12" s="44">
        <v>1.0</v>
      </c>
      <c r="H12" s="44">
        <v>0.0</v>
      </c>
      <c r="I12" s="44">
        <v>30.0</v>
      </c>
      <c r="K12" s="45" t="s">
        <v>95</v>
      </c>
      <c r="L12" s="46"/>
      <c r="M12" s="53" t="s">
        <v>88</v>
      </c>
      <c r="N12" s="44">
        <v>22.0</v>
      </c>
      <c r="O12" s="44">
        <v>4.0</v>
      </c>
      <c r="P12" s="44">
        <v>2.0</v>
      </c>
      <c r="Q12" s="44">
        <v>1.0</v>
      </c>
      <c r="R12" s="44">
        <v>1.0</v>
      </c>
      <c r="S12" s="44">
        <v>0.0</v>
      </c>
      <c r="T12" s="44">
        <v>0.0</v>
      </c>
      <c r="U12" s="44">
        <v>0.0</v>
      </c>
      <c r="V12" s="44">
        <v>0.0</v>
      </c>
      <c r="W12" s="44">
        <v>30.0</v>
      </c>
    </row>
    <row r="13" ht="15.75" customHeight="1">
      <c r="B13" s="43" t="s">
        <v>89</v>
      </c>
      <c r="C13" s="50">
        <v>0.2</v>
      </c>
      <c r="D13" s="50">
        <v>0.37</v>
      </c>
      <c r="E13" s="50">
        <v>0.27</v>
      </c>
      <c r="F13" s="50">
        <v>0.13</v>
      </c>
      <c r="G13" s="50">
        <v>0.03</v>
      </c>
      <c r="H13" s="50">
        <v>0.0</v>
      </c>
      <c r="I13" s="51"/>
      <c r="K13" s="52"/>
      <c r="L13" s="36"/>
      <c r="M13" s="53" t="s">
        <v>89</v>
      </c>
      <c r="N13" s="50">
        <v>0.73</v>
      </c>
      <c r="O13" s="50">
        <v>0.13</v>
      </c>
      <c r="P13" s="50">
        <v>0.07</v>
      </c>
      <c r="Q13" s="50">
        <v>0.03</v>
      </c>
      <c r="R13" s="50">
        <v>0.03</v>
      </c>
      <c r="S13" s="50">
        <v>0.0</v>
      </c>
      <c r="T13" s="50">
        <v>0.0</v>
      </c>
      <c r="U13" s="50">
        <v>0.0</v>
      </c>
      <c r="V13" s="50">
        <v>0.0</v>
      </c>
      <c r="W13" s="51"/>
    </row>
    <row r="14" ht="15.75" customHeight="1">
      <c r="A14" s="54" t="s">
        <v>96</v>
      </c>
      <c r="B14" s="43" t="s">
        <v>88</v>
      </c>
      <c r="C14" s="44">
        <v>1.0</v>
      </c>
      <c r="D14" s="44">
        <v>24.0</v>
      </c>
      <c r="E14" s="44">
        <v>4.0</v>
      </c>
      <c r="F14" s="44">
        <v>1.0</v>
      </c>
      <c r="G14" s="44">
        <v>0.0</v>
      </c>
      <c r="H14" s="44">
        <v>0.0</v>
      </c>
      <c r="I14" s="44">
        <v>30.0</v>
      </c>
      <c r="K14" s="45" t="s">
        <v>97</v>
      </c>
      <c r="L14" s="46"/>
      <c r="M14" s="53" t="s">
        <v>88</v>
      </c>
      <c r="N14" s="44">
        <v>16.0</v>
      </c>
      <c r="O14" s="44">
        <v>1.0</v>
      </c>
      <c r="P14" s="44">
        <v>10.0</v>
      </c>
      <c r="Q14" s="44">
        <v>2.0</v>
      </c>
      <c r="R14" s="44">
        <v>0.0</v>
      </c>
      <c r="S14" s="44">
        <v>0.0</v>
      </c>
      <c r="T14" s="44">
        <v>0.0</v>
      </c>
      <c r="U14" s="44">
        <v>0.0</v>
      </c>
      <c r="V14" s="44">
        <v>1.0</v>
      </c>
      <c r="W14" s="44">
        <v>30.0</v>
      </c>
    </row>
    <row r="15" ht="15.75" customHeight="1">
      <c r="B15" s="43" t="s">
        <v>89</v>
      </c>
      <c r="C15" s="44">
        <v>3.0</v>
      </c>
      <c r="D15" s="50">
        <v>0.8</v>
      </c>
      <c r="E15" s="50">
        <v>0.13</v>
      </c>
      <c r="F15" s="50">
        <v>0.03</v>
      </c>
      <c r="G15" s="50">
        <v>0.0</v>
      </c>
      <c r="H15" s="50">
        <v>0.0</v>
      </c>
      <c r="I15" s="51"/>
      <c r="K15" s="52"/>
      <c r="L15" s="36"/>
      <c r="M15" s="53" t="s">
        <v>89</v>
      </c>
      <c r="N15" s="50">
        <v>0.53</v>
      </c>
      <c r="O15" s="50">
        <v>0.03</v>
      </c>
      <c r="P15" s="50">
        <v>0.33</v>
      </c>
      <c r="Q15" s="50">
        <v>0.07</v>
      </c>
      <c r="R15" s="50">
        <v>0.0</v>
      </c>
      <c r="S15" s="50">
        <v>0.0</v>
      </c>
      <c r="T15" s="50">
        <v>0.0</v>
      </c>
      <c r="U15" s="50">
        <v>0.0</v>
      </c>
      <c r="V15" s="50">
        <v>0.03</v>
      </c>
      <c r="W15" s="51"/>
    </row>
    <row r="16" ht="15.75" customHeight="1">
      <c r="A16" s="54" t="s">
        <v>98</v>
      </c>
      <c r="B16" s="43" t="s">
        <v>88</v>
      </c>
      <c r="C16" s="44">
        <v>4.0</v>
      </c>
      <c r="D16" s="44">
        <v>16.0</v>
      </c>
      <c r="E16" s="44">
        <v>6.0</v>
      </c>
      <c r="F16" s="44">
        <v>3.0</v>
      </c>
      <c r="G16" s="44">
        <v>1.0</v>
      </c>
      <c r="H16" s="44">
        <v>0.0</v>
      </c>
      <c r="I16" s="44">
        <v>30.0</v>
      </c>
      <c r="K16" s="45" t="s">
        <v>99</v>
      </c>
      <c r="L16" s="46"/>
      <c r="M16" s="53" t="s">
        <v>88</v>
      </c>
      <c r="N16" s="44">
        <v>23.0</v>
      </c>
      <c r="O16" s="44">
        <v>4.0</v>
      </c>
      <c r="P16" s="44">
        <v>1.0</v>
      </c>
      <c r="Q16" s="44">
        <v>2.0</v>
      </c>
      <c r="R16" s="44">
        <v>0.0</v>
      </c>
      <c r="S16" s="44">
        <v>0.0</v>
      </c>
      <c r="T16" s="44">
        <v>0.0</v>
      </c>
      <c r="U16" s="44">
        <v>0.0</v>
      </c>
      <c r="V16" s="44">
        <v>0.0</v>
      </c>
      <c r="W16" s="44">
        <v>30.0</v>
      </c>
    </row>
    <row r="17" ht="15.75" customHeight="1">
      <c r="B17" s="43" t="s">
        <v>89</v>
      </c>
      <c r="C17" s="50">
        <v>0.13</v>
      </c>
      <c r="D17" s="50">
        <v>0.53</v>
      </c>
      <c r="E17" s="50">
        <v>0.2</v>
      </c>
      <c r="F17" s="50">
        <v>0.1</v>
      </c>
      <c r="G17" s="50">
        <v>0.03</v>
      </c>
      <c r="H17" s="50">
        <v>0.0</v>
      </c>
      <c r="I17" s="51"/>
      <c r="K17" s="52"/>
      <c r="L17" s="36"/>
      <c r="M17" s="53" t="s">
        <v>89</v>
      </c>
      <c r="N17" s="50">
        <v>0.77</v>
      </c>
      <c r="O17" s="50">
        <v>0.13</v>
      </c>
      <c r="P17" s="50">
        <v>0.03</v>
      </c>
      <c r="Q17" s="50">
        <v>0.06</v>
      </c>
      <c r="R17" s="50">
        <v>0.0</v>
      </c>
      <c r="S17" s="50">
        <v>0.0</v>
      </c>
      <c r="T17" s="50">
        <v>0.0</v>
      </c>
      <c r="U17" s="50">
        <v>0.0</v>
      </c>
      <c r="V17" s="50">
        <v>0.0</v>
      </c>
      <c r="W17" s="51"/>
    </row>
    <row r="18" ht="15.75" customHeight="1">
      <c r="A18" s="55"/>
      <c r="B18" s="56" t="s">
        <v>100</v>
      </c>
      <c r="C18" s="57">
        <f t="shared" ref="C18:I18" si="1">C4+C6+C8+C10+C12+C14+C16</f>
        <v>45</v>
      </c>
      <c r="D18" s="57">
        <f t="shared" si="1"/>
        <v>81</v>
      </c>
      <c r="E18" s="57">
        <f t="shared" si="1"/>
        <v>29</v>
      </c>
      <c r="F18" s="57">
        <f t="shared" si="1"/>
        <v>30</v>
      </c>
      <c r="G18" s="57">
        <f t="shared" si="1"/>
        <v>21</v>
      </c>
      <c r="H18" s="57">
        <f t="shared" si="1"/>
        <v>4</v>
      </c>
      <c r="I18" s="57">
        <f t="shared" si="1"/>
        <v>210</v>
      </c>
      <c r="K18" s="58"/>
      <c r="L18" s="59"/>
      <c r="M18" s="60"/>
      <c r="N18" s="61">
        <f t="shared" ref="N18:W18" si="2">sum(N4+N6+N8+N10+N12+N14+N16)</f>
        <v>106</v>
      </c>
      <c r="O18" s="61">
        <f t="shared" si="2"/>
        <v>20</v>
      </c>
      <c r="P18" s="61">
        <f t="shared" si="2"/>
        <v>30</v>
      </c>
      <c r="Q18" s="61">
        <f t="shared" si="2"/>
        <v>14</v>
      </c>
      <c r="R18" s="61">
        <f t="shared" si="2"/>
        <v>20</v>
      </c>
      <c r="S18" s="61">
        <f t="shared" si="2"/>
        <v>6</v>
      </c>
      <c r="T18" s="61">
        <f t="shared" si="2"/>
        <v>5</v>
      </c>
      <c r="U18" s="61">
        <f t="shared" si="2"/>
        <v>2</v>
      </c>
      <c r="V18" s="61">
        <f t="shared" si="2"/>
        <v>7</v>
      </c>
      <c r="W18" s="61">
        <f t="shared" si="2"/>
        <v>210</v>
      </c>
    </row>
    <row r="19" ht="15.75" customHeight="1">
      <c r="A19" s="55"/>
      <c r="B19" s="56" t="s">
        <v>89</v>
      </c>
      <c r="C19" s="62">
        <f t="shared" ref="C19:H19" si="3">C18/210</f>
        <v>0.2142857143</v>
      </c>
      <c r="D19" s="62">
        <f t="shared" si="3"/>
        <v>0.3857142857</v>
      </c>
      <c r="E19" s="62">
        <f t="shared" si="3"/>
        <v>0.1380952381</v>
      </c>
      <c r="F19" s="62">
        <f t="shared" si="3"/>
        <v>0.1428571429</v>
      </c>
      <c r="G19" s="62">
        <f t="shared" si="3"/>
        <v>0.1</v>
      </c>
      <c r="H19" s="62">
        <f t="shared" si="3"/>
        <v>0.01904761905</v>
      </c>
      <c r="I19" s="57"/>
      <c r="K19" s="57" t="s">
        <v>101</v>
      </c>
      <c r="L19" s="57"/>
      <c r="M19" s="63"/>
      <c r="N19" s="62">
        <f t="shared" ref="N19:V19" si="4">N18/210</f>
        <v>0.5047619048</v>
      </c>
      <c r="O19" s="62">
        <f t="shared" si="4"/>
        <v>0.09523809524</v>
      </c>
      <c r="P19" s="62">
        <f t="shared" si="4"/>
        <v>0.1428571429</v>
      </c>
      <c r="Q19" s="62">
        <f t="shared" si="4"/>
        <v>0.06666666667</v>
      </c>
      <c r="R19" s="62">
        <f t="shared" si="4"/>
        <v>0.09523809524</v>
      </c>
      <c r="S19" s="62">
        <f t="shared" si="4"/>
        <v>0.02857142857</v>
      </c>
      <c r="T19" s="62">
        <f t="shared" si="4"/>
        <v>0.02380952381</v>
      </c>
      <c r="U19" s="62">
        <f t="shared" si="4"/>
        <v>0.009523809524</v>
      </c>
      <c r="V19" s="62">
        <f t="shared" si="4"/>
        <v>0.03333333333</v>
      </c>
      <c r="W19" s="57"/>
    </row>
    <row r="20" ht="15.75" customHeight="1">
      <c r="A20" s="55"/>
      <c r="B20" s="56"/>
      <c r="C20" s="57"/>
      <c r="D20" s="57"/>
      <c r="E20" s="57"/>
      <c r="F20" s="57"/>
      <c r="G20" s="57"/>
      <c r="H20" s="57"/>
      <c r="I20" s="57"/>
      <c r="K20" s="64"/>
      <c r="L20" s="64"/>
      <c r="M20" s="65"/>
      <c r="N20" s="66"/>
      <c r="O20" s="66"/>
      <c r="P20" s="66"/>
      <c r="Q20" s="66"/>
      <c r="R20" s="66"/>
      <c r="S20" s="66"/>
      <c r="T20" s="66"/>
      <c r="U20" s="66"/>
      <c r="V20" s="66"/>
      <c r="W20" s="66"/>
    </row>
    <row r="21" ht="15.75" customHeight="1">
      <c r="A21" s="55" t="s">
        <v>102</v>
      </c>
      <c r="B21" s="56"/>
      <c r="C21" s="57"/>
      <c r="D21" s="57"/>
      <c r="E21" s="57"/>
      <c r="F21" s="57"/>
      <c r="G21" s="57"/>
      <c r="H21" s="57"/>
      <c r="I21" s="57"/>
    </row>
    <row r="22" ht="15.75" customHeight="1">
      <c r="A22" s="42" t="s">
        <v>87</v>
      </c>
      <c r="B22" s="67" t="s">
        <v>88</v>
      </c>
      <c r="C22" s="44">
        <v>6.0</v>
      </c>
      <c r="D22" s="44">
        <v>9.0</v>
      </c>
      <c r="E22" s="44">
        <v>4.0</v>
      </c>
      <c r="F22" s="44">
        <v>9.0</v>
      </c>
      <c r="G22" s="44">
        <v>2.0</v>
      </c>
      <c r="H22" s="44">
        <v>0.0</v>
      </c>
      <c r="I22" s="44">
        <v>30.0</v>
      </c>
    </row>
    <row r="23" ht="15.75" customHeight="1">
      <c r="A23" s="49"/>
      <c r="B23" s="67" t="s">
        <v>89</v>
      </c>
      <c r="C23" s="50">
        <v>0.2</v>
      </c>
      <c r="D23" s="50">
        <v>0.3</v>
      </c>
      <c r="E23" s="50">
        <v>0.13</v>
      </c>
      <c r="F23" s="50">
        <v>0.3</v>
      </c>
      <c r="G23" s="50">
        <v>0.07</v>
      </c>
      <c r="H23" s="50">
        <v>0.0</v>
      </c>
      <c r="I23" s="51"/>
      <c r="K23" s="68" t="s">
        <v>87</v>
      </c>
      <c r="L23" s="46"/>
      <c r="M23" s="47" t="s">
        <v>88</v>
      </c>
      <c r="N23" s="44">
        <v>17.0</v>
      </c>
      <c r="O23" s="44">
        <v>2.0</v>
      </c>
      <c r="P23" s="44">
        <v>1.0</v>
      </c>
      <c r="Q23" s="44">
        <v>0.0</v>
      </c>
      <c r="R23" s="44">
        <v>4.0</v>
      </c>
      <c r="S23" s="44">
        <v>2.0</v>
      </c>
      <c r="T23" s="44">
        <v>2.0</v>
      </c>
      <c r="U23" s="44">
        <v>1.0</v>
      </c>
      <c r="V23" s="44">
        <v>1.0</v>
      </c>
      <c r="W23" s="44">
        <v>30.0</v>
      </c>
    </row>
    <row r="24" ht="15.75" customHeight="1">
      <c r="A24" s="42" t="s">
        <v>103</v>
      </c>
      <c r="B24" s="67" t="s">
        <v>88</v>
      </c>
      <c r="C24" s="44">
        <v>31.0</v>
      </c>
      <c r="D24" s="44">
        <v>6.0</v>
      </c>
      <c r="E24" s="44">
        <v>17.0</v>
      </c>
      <c r="F24" s="44">
        <v>4.0</v>
      </c>
      <c r="G24" s="44">
        <v>2.0</v>
      </c>
      <c r="H24" s="44">
        <v>0.0</v>
      </c>
      <c r="I24" s="44">
        <v>60.0</v>
      </c>
      <c r="K24" s="52"/>
      <c r="L24" s="36"/>
      <c r="M24" s="47" t="s">
        <v>89</v>
      </c>
      <c r="N24" s="50">
        <v>0.57</v>
      </c>
      <c r="O24" s="50">
        <v>0.07</v>
      </c>
      <c r="P24" s="50">
        <v>0.03</v>
      </c>
      <c r="Q24" s="50">
        <v>0.0</v>
      </c>
      <c r="R24" s="50">
        <v>0.13</v>
      </c>
      <c r="S24" s="50">
        <v>0.07</v>
      </c>
      <c r="T24" s="50">
        <v>0.07</v>
      </c>
      <c r="U24" s="50">
        <v>0.03</v>
      </c>
      <c r="V24" s="50">
        <v>0.03</v>
      </c>
      <c r="W24" s="51"/>
    </row>
    <row r="25" ht="15.75" customHeight="1">
      <c r="A25" s="49"/>
      <c r="B25" s="67" t="s">
        <v>89</v>
      </c>
      <c r="C25" s="50">
        <v>0.52</v>
      </c>
      <c r="D25" s="50">
        <v>0.1</v>
      </c>
      <c r="E25" s="50">
        <v>0.28</v>
      </c>
      <c r="F25" s="50">
        <v>0.07</v>
      </c>
      <c r="G25" s="50">
        <v>0.03</v>
      </c>
      <c r="H25" s="50">
        <v>0.0</v>
      </c>
      <c r="I25" s="51"/>
      <c r="K25" s="68" t="s">
        <v>104</v>
      </c>
      <c r="L25" s="46"/>
      <c r="M25" s="47" t="s">
        <v>88</v>
      </c>
      <c r="N25" s="44">
        <v>44.0</v>
      </c>
      <c r="O25" s="44">
        <v>2.0</v>
      </c>
      <c r="P25" s="44">
        <v>8.0</v>
      </c>
      <c r="Q25" s="44">
        <v>0.0</v>
      </c>
      <c r="R25" s="44">
        <v>2.0</v>
      </c>
      <c r="S25" s="44">
        <v>0.0</v>
      </c>
      <c r="T25" s="44">
        <v>1.0</v>
      </c>
      <c r="U25" s="44">
        <v>0.0</v>
      </c>
      <c r="V25" s="44">
        <v>3.0</v>
      </c>
      <c r="W25" s="44">
        <v>60.0</v>
      </c>
    </row>
    <row r="26" ht="15.75" customHeight="1">
      <c r="A26" s="54" t="s">
        <v>105</v>
      </c>
      <c r="B26" s="67" t="s">
        <v>88</v>
      </c>
      <c r="C26" s="44">
        <v>29.0</v>
      </c>
      <c r="D26" s="44">
        <v>22.0</v>
      </c>
      <c r="E26" s="44">
        <v>6.0</v>
      </c>
      <c r="F26" s="44">
        <v>3.0</v>
      </c>
      <c r="G26" s="44">
        <v>0.0</v>
      </c>
      <c r="H26" s="44">
        <v>0.0</v>
      </c>
      <c r="I26" s="44">
        <v>60.0</v>
      </c>
      <c r="K26" s="52"/>
      <c r="L26" s="36"/>
      <c r="M26" s="47" t="s">
        <v>89</v>
      </c>
      <c r="N26" s="50">
        <v>0.73</v>
      </c>
      <c r="O26" s="50">
        <v>0.03</v>
      </c>
      <c r="P26" s="50">
        <v>0.13</v>
      </c>
      <c r="Q26" s="50">
        <v>0.0</v>
      </c>
      <c r="R26" s="50">
        <v>0.03</v>
      </c>
      <c r="S26" s="50">
        <v>0.0</v>
      </c>
      <c r="T26" s="50">
        <v>0.02</v>
      </c>
      <c r="U26" s="50">
        <v>0.0</v>
      </c>
      <c r="V26" s="50">
        <v>0.05</v>
      </c>
      <c r="W26" s="51"/>
    </row>
    <row r="27" ht="15.75" customHeight="1">
      <c r="B27" s="67" t="s">
        <v>89</v>
      </c>
      <c r="C27" s="50">
        <v>0.48</v>
      </c>
      <c r="D27" s="50">
        <v>0.36</v>
      </c>
      <c r="E27" s="50">
        <v>0.1</v>
      </c>
      <c r="F27" s="50">
        <v>0.05</v>
      </c>
      <c r="G27" s="50">
        <v>0.0</v>
      </c>
      <c r="H27" s="50">
        <v>0.0</v>
      </c>
      <c r="I27" s="51"/>
      <c r="K27" s="68" t="s">
        <v>106</v>
      </c>
      <c r="L27" s="46"/>
      <c r="M27" s="53" t="s">
        <v>88</v>
      </c>
      <c r="N27" s="44">
        <v>34.0</v>
      </c>
      <c r="O27" s="44">
        <v>6.0</v>
      </c>
      <c r="P27" s="44">
        <v>10.0</v>
      </c>
      <c r="Q27" s="44">
        <v>3.0</v>
      </c>
      <c r="R27" s="44">
        <v>0.0</v>
      </c>
      <c r="S27" s="44">
        <v>1.0</v>
      </c>
      <c r="T27" s="44">
        <v>2.0</v>
      </c>
      <c r="U27" s="44">
        <v>0.0</v>
      </c>
      <c r="V27" s="44">
        <v>4.0</v>
      </c>
      <c r="W27" s="44">
        <v>60.0</v>
      </c>
    </row>
    <row r="28" ht="15.75" customHeight="1">
      <c r="A28" s="54" t="s">
        <v>92</v>
      </c>
      <c r="B28" s="67" t="s">
        <v>88</v>
      </c>
      <c r="C28" s="44">
        <v>6.0</v>
      </c>
      <c r="D28" s="44">
        <v>11.0</v>
      </c>
      <c r="E28" s="44">
        <v>7.0</v>
      </c>
      <c r="F28" s="44">
        <v>6.0</v>
      </c>
      <c r="G28" s="44">
        <v>0.0</v>
      </c>
      <c r="H28" s="44">
        <v>0.0</v>
      </c>
      <c r="I28" s="44">
        <v>30.0</v>
      </c>
      <c r="K28" s="52"/>
      <c r="L28" s="36"/>
      <c r="M28" s="53" t="s">
        <v>89</v>
      </c>
      <c r="N28" s="50">
        <v>0.57</v>
      </c>
      <c r="O28" s="50">
        <v>0.1</v>
      </c>
      <c r="P28" s="50">
        <v>0.17</v>
      </c>
      <c r="Q28" s="50">
        <v>0.05</v>
      </c>
      <c r="R28" s="50">
        <v>0.0</v>
      </c>
      <c r="S28" s="50">
        <v>0.02</v>
      </c>
      <c r="T28" s="50">
        <v>0.03</v>
      </c>
      <c r="U28" s="50">
        <v>0.0</v>
      </c>
      <c r="V28" s="50">
        <v>0.07</v>
      </c>
      <c r="W28" s="51"/>
    </row>
    <row r="29" ht="15.75" customHeight="1">
      <c r="B29" s="67" t="s">
        <v>89</v>
      </c>
      <c r="C29" s="50">
        <v>0.2</v>
      </c>
      <c r="D29" s="50">
        <v>0.37</v>
      </c>
      <c r="E29" s="50">
        <v>0.23</v>
      </c>
      <c r="F29" s="50">
        <v>0.2</v>
      </c>
      <c r="G29" s="50">
        <v>0.0</v>
      </c>
      <c r="H29" s="50">
        <v>0.0</v>
      </c>
      <c r="I29" s="51"/>
      <c r="K29" s="68" t="s">
        <v>93</v>
      </c>
      <c r="L29" s="46"/>
      <c r="M29" s="47" t="s">
        <v>88</v>
      </c>
      <c r="N29" s="44">
        <v>20.0</v>
      </c>
      <c r="O29" s="44">
        <v>4.0</v>
      </c>
      <c r="P29" s="44">
        <v>4.0</v>
      </c>
      <c r="Q29" s="44">
        <v>1.0</v>
      </c>
      <c r="R29" s="44">
        <v>0.0</v>
      </c>
      <c r="S29" s="44">
        <v>0.0</v>
      </c>
      <c r="T29" s="44">
        <v>0.0</v>
      </c>
      <c r="U29" s="44">
        <v>0.0</v>
      </c>
      <c r="V29" s="44">
        <v>1.0</v>
      </c>
      <c r="W29" s="44">
        <v>30.0</v>
      </c>
    </row>
    <row r="30" ht="15.75" customHeight="1">
      <c r="A30" s="54" t="s">
        <v>94</v>
      </c>
      <c r="B30" s="67" t="s">
        <v>88</v>
      </c>
      <c r="C30" s="44">
        <v>13.0</v>
      </c>
      <c r="D30" s="44">
        <v>4.0</v>
      </c>
      <c r="E30" s="44">
        <v>12.0</v>
      </c>
      <c r="F30" s="44">
        <v>1.0</v>
      </c>
      <c r="G30" s="44">
        <v>0.0</v>
      </c>
      <c r="H30" s="44">
        <v>0.0</v>
      </c>
      <c r="I30" s="44">
        <v>30.0</v>
      </c>
      <c r="K30" s="52"/>
      <c r="L30" s="36"/>
      <c r="M30" s="47" t="s">
        <v>89</v>
      </c>
      <c r="N30" s="50">
        <v>0.67</v>
      </c>
      <c r="O30" s="50">
        <v>0.13</v>
      </c>
      <c r="P30" s="50">
        <v>0.13</v>
      </c>
      <c r="Q30" s="50">
        <v>0.03</v>
      </c>
      <c r="R30" s="50">
        <v>0.0</v>
      </c>
      <c r="S30" s="50">
        <v>0.0</v>
      </c>
      <c r="T30" s="50">
        <v>0.0</v>
      </c>
      <c r="U30" s="50">
        <v>0.0</v>
      </c>
      <c r="V30" s="50">
        <v>0.03</v>
      </c>
      <c r="W30" s="51"/>
    </row>
    <row r="31" ht="15.75" customHeight="1">
      <c r="B31" s="67" t="s">
        <v>89</v>
      </c>
      <c r="C31" s="50">
        <v>0.43</v>
      </c>
      <c r="D31" s="50">
        <v>0.13</v>
      </c>
      <c r="E31" s="50">
        <v>0.4</v>
      </c>
      <c r="F31" s="50">
        <v>0.03</v>
      </c>
      <c r="G31" s="50">
        <v>0.0</v>
      </c>
      <c r="H31" s="50">
        <v>0.0</v>
      </c>
      <c r="I31" s="51"/>
      <c r="K31" s="68" t="s">
        <v>95</v>
      </c>
      <c r="L31" s="46"/>
      <c r="M31" s="47" t="s">
        <v>88</v>
      </c>
      <c r="N31" s="44">
        <v>21.0</v>
      </c>
      <c r="O31" s="44">
        <v>3.0</v>
      </c>
      <c r="P31" s="44">
        <v>3.0</v>
      </c>
      <c r="Q31" s="44">
        <v>2.0</v>
      </c>
      <c r="R31" s="44">
        <v>0.0</v>
      </c>
      <c r="S31" s="44">
        <v>0.0</v>
      </c>
      <c r="T31" s="44">
        <v>0.0</v>
      </c>
      <c r="U31" s="44">
        <v>0.0</v>
      </c>
      <c r="V31" s="44">
        <v>1.0</v>
      </c>
      <c r="W31" s="44">
        <v>30.0</v>
      </c>
    </row>
    <row r="32" ht="15.75" customHeight="1">
      <c r="A32" s="54" t="s">
        <v>96</v>
      </c>
      <c r="B32" s="67" t="s">
        <v>88</v>
      </c>
      <c r="C32" s="44">
        <v>0.0</v>
      </c>
      <c r="D32" s="44">
        <v>18.0</v>
      </c>
      <c r="E32" s="44">
        <v>7.0</v>
      </c>
      <c r="F32" s="44">
        <v>5.0</v>
      </c>
      <c r="G32" s="48">
        <v>0.0</v>
      </c>
      <c r="H32" s="44">
        <v>0.0</v>
      </c>
      <c r="I32" s="44">
        <v>30.0</v>
      </c>
      <c r="K32" s="52"/>
      <c r="L32" s="36"/>
      <c r="M32" s="47" t="s">
        <v>89</v>
      </c>
      <c r="N32" s="50">
        <v>0.7</v>
      </c>
      <c r="O32" s="50">
        <v>0.1</v>
      </c>
      <c r="P32" s="50">
        <v>0.1</v>
      </c>
      <c r="Q32" s="50">
        <v>0.07</v>
      </c>
      <c r="R32" s="50">
        <v>0.0</v>
      </c>
      <c r="S32" s="50">
        <v>0.0</v>
      </c>
      <c r="T32" s="50">
        <v>0.0</v>
      </c>
      <c r="U32" s="50">
        <v>0.0</v>
      </c>
      <c r="V32" s="50">
        <v>0.03</v>
      </c>
      <c r="W32" s="51"/>
    </row>
    <row r="33" ht="15.75" customHeight="1">
      <c r="B33" s="67" t="s">
        <v>89</v>
      </c>
      <c r="C33" s="50">
        <v>0.0</v>
      </c>
      <c r="D33" s="50">
        <v>0.6</v>
      </c>
      <c r="E33" s="50">
        <v>0.23</v>
      </c>
      <c r="F33" s="50">
        <v>0.16</v>
      </c>
      <c r="G33" s="69">
        <v>0.0</v>
      </c>
      <c r="H33" s="50">
        <v>0.0</v>
      </c>
      <c r="I33" s="51"/>
      <c r="K33" s="68" t="s">
        <v>97</v>
      </c>
      <c r="L33" s="46"/>
      <c r="M33" s="47" t="s">
        <v>88</v>
      </c>
      <c r="N33" s="44">
        <v>13.0</v>
      </c>
      <c r="O33" s="44">
        <v>7.0</v>
      </c>
      <c r="P33" s="44">
        <v>10.0</v>
      </c>
      <c r="Q33" s="44">
        <v>0.0</v>
      </c>
      <c r="R33" s="44">
        <v>0.0</v>
      </c>
      <c r="S33" s="44">
        <v>0.0</v>
      </c>
      <c r="T33" s="44">
        <v>0.0</v>
      </c>
      <c r="U33" s="44">
        <v>0.0</v>
      </c>
      <c r="V33" s="44">
        <v>0.0</v>
      </c>
      <c r="W33" s="44">
        <v>30.0</v>
      </c>
    </row>
    <row r="34" ht="15.75" customHeight="1">
      <c r="A34" s="54" t="s">
        <v>98</v>
      </c>
      <c r="B34" s="67" t="s">
        <v>88</v>
      </c>
      <c r="C34" s="44">
        <v>0.0</v>
      </c>
      <c r="D34" s="44">
        <v>21.0</v>
      </c>
      <c r="E34" s="44">
        <v>5.0</v>
      </c>
      <c r="F34" s="44">
        <v>4.0</v>
      </c>
      <c r="G34" s="48">
        <v>0.0</v>
      </c>
      <c r="H34" s="44">
        <v>0.0</v>
      </c>
      <c r="I34" s="44">
        <v>30.0</v>
      </c>
      <c r="K34" s="52"/>
      <c r="L34" s="36"/>
      <c r="M34" s="47" t="s">
        <v>89</v>
      </c>
      <c r="N34" s="50">
        <v>0.43</v>
      </c>
      <c r="O34" s="50">
        <v>0.23</v>
      </c>
      <c r="P34" s="50">
        <v>0.33</v>
      </c>
      <c r="Q34" s="50">
        <v>0.0</v>
      </c>
      <c r="R34" s="50">
        <v>0.0</v>
      </c>
      <c r="S34" s="50">
        <v>0.0</v>
      </c>
      <c r="T34" s="50">
        <v>0.0</v>
      </c>
      <c r="U34" s="50">
        <v>0.0</v>
      </c>
      <c r="V34" s="50">
        <v>0.0</v>
      </c>
      <c r="W34" s="51"/>
    </row>
    <row r="35" ht="15.75" customHeight="1">
      <c r="B35" s="67" t="s">
        <v>89</v>
      </c>
      <c r="C35" s="50">
        <v>0.0</v>
      </c>
      <c r="D35" s="50">
        <v>0.7</v>
      </c>
      <c r="E35" s="50">
        <v>0.17</v>
      </c>
      <c r="F35" s="50">
        <v>0.13</v>
      </c>
      <c r="G35" s="69">
        <v>0.0</v>
      </c>
      <c r="H35" s="50">
        <v>0.0</v>
      </c>
      <c r="I35" s="51"/>
      <c r="K35" s="68" t="s">
        <v>99</v>
      </c>
      <c r="L35" s="46"/>
      <c r="M35" s="53" t="s">
        <v>88</v>
      </c>
      <c r="N35" s="44">
        <v>15.0</v>
      </c>
      <c r="O35" s="44">
        <v>4.0</v>
      </c>
      <c r="P35" s="44">
        <v>6.0</v>
      </c>
      <c r="Q35" s="44">
        <v>5.0</v>
      </c>
      <c r="R35" s="44">
        <v>0.0</v>
      </c>
      <c r="S35" s="44">
        <v>0.0</v>
      </c>
      <c r="T35" s="44">
        <v>0.0</v>
      </c>
      <c r="U35" s="44">
        <v>0.0</v>
      </c>
      <c r="V35" s="44">
        <v>0.0</v>
      </c>
      <c r="W35" s="44">
        <v>30.0</v>
      </c>
    </row>
    <row r="36" ht="15.75" customHeight="1">
      <c r="A36" s="5" t="s">
        <v>36</v>
      </c>
      <c r="C36" s="57">
        <f t="shared" ref="C36:I36" si="5">C22+C24+C26+C28+C30+C32+C34</f>
        <v>85</v>
      </c>
      <c r="D36" s="57">
        <f t="shared" si="5"/>
        <v>91</v>
      </c>
      <c r="E36" s="57">
        <f t="shared" si="5"/>
        <v>58</v>
      </c>
      <c r="F36" s="57">
        <f t="shared" si="5"/>
        <v>32</v>
      </c>
      <c r="G36" s="57">
        <f t="shared" si="5"/>
        <v>4</v>
      </c>
      <c r="H36" s="57">
        <f t="shared" si="5"/>
        <v>0</v>
      </c>
      <c r="I36" s="57">
        <f t="shared" si="5"/>
        <v>270</v>
      </c>
      <c r="K36" s="52"/>
      <c r="L36" s="36"/>
      <c r="M36" s="53" t="s">
        <v>89</v>
      </c>
      <c r="N36" s="50">
        <v>0.5</v>
      </c>
      <c r="O36" s="50">
        <v>0.13</v>
      </c>
      <c r="P36" s="50">
        <v>0.2</v>
      </c>
      <c r="Q36" s="50">
        <v>0.16</v>
      </c>
      <c r="R36" s="50">
        <v>0.0</v>
      </c>
      <c r="S36" s="50">
        <v>0.0</v>
      </c>
      <c r="T36" s="50">
        <v>0.0</v>
      </c>
      <c r="U36" s="50">
        <v>0.0</v>
      </c>
      <c r="V36" s="50">
        <v>0.0</v>
      </c>
      <c r="W36" s="51"/>
    </row>
    <row r="37" ht="15.75" customHeight="1">
      <c r="A37" s="70" t="s">
        <v>89</v>
      </c>
      <c r="C37" s="71">
        <f t="shared" ref="C37:H37" si="6">C36/270</f>
        <v>0.3148148148</v>
      </c>
      <c r="D37" s="71">
        <f t="shared" si="6"/>
        <v>0.337037037</v>
      </c>
      <c r="E37" s="71">
        <f t="shared" si="6"/>
        <v>0.2148148148</v>
      </c>
      <c r="F37" s="71">
        <f t="shared" si="6"/>
        <v>0.1185185185</v>
      </c>
      <c r="G37" s="71">
        <f t="shared" si="6"/>
        <v>0.01481481481</v>
      </c>
      <c r="H37" s="71">
        <f t="shared" si="6"/>
        <v>0</v>
      </c>
      <c r="K37" s="57"/>
      <c r="L37" s="57"/>
      <c r="M37" s="63"/>
      <c r="N37" s="61">
        <f t="shared" ref="N37:W37" si="7">sum(N23+N25+N27+N29+N31+N33+N35)</f>
        <v>164</v>
      </c>
      <c r="O37" s="61">
        <f t="shared" si="7"/>
        <v>28</v>
      </c>
      <c r="P37" s="61">
        <f t="shared" si="7"/>
        <v>42</v>
      </c>
      <c r="Q37" s="61">
        <f t="shared" si="7"/>
        <v>11</v>
      </c>
      <c r="R37" s="61">
        <f t="shared" si="7"/>
        <v>6</v>
      </c>
      <c r="S37" s="61">
        <f t="shared" si="7"/>
        <v>3</v>
      </c>
      <c r="T37" s="61">
        <f t="shared" si="7"/>
        <v>5</v>
      </c>
      <c r="U37" s="61">
        <f t="shared" si="7"/>
        <v>1</v>
      </c>
      <c r="V37" s="61">
        <f t="shared" si="7"/>
        <v>10</v>
      </c>
      <c r="W37" s="61">
        <f t="shared" si="7"/>
        <v>270</v>
      </c>
    </row>
    <row r="38" ht="15.75" customHeight="1">
      <c r="A38" s="70" t="s">
        <v>107</v>
      </c>
      <c r="N38" s="71">
        <f t="shared" ref="N38:V38" si="8">N37/270</f>
        <v>0.6074074074</v>
      </c>
      <c r="O38" s="71">
        <f t="shared" si="8"/>
        <v>0.1037037037</v>
      </c>
      <c r="P38" s="71">
        <f t="shared" si="8"/>
        <v>0.1555555556</v>
      </c>
      <c r="Q38" s="71">
        <f t="shared" si="8"/>
        <v>0.04074074074</v>
      </c>
      <c r="R38" s="71">
        <f t="shared" si="8"/>
        <v>0.02222222222</v>
      </c>
      <c r="S38" s="71">
        <f t="shared" si="8"/>
        <v>0.01111111111</v>
      </c>
      <c r="T38" s="71">
        <f t="shared" si="8"/>
        <v>0.01851851852</v>
      </c>
      <c r="U38" s="71">
        <f t="shared" si="8"/>
        <v>0.003703703704</v>
      </c>
      <c r="V38" s="71">
        <f t="shared" si="8"/>
        <v>0.03703703704</v>
      </c>
    </row>
    <row r="39" ht="15.75" customHeight="1">
      <c r="A39" s="72" t="s">
        <v>108</v>
      </c>
      <c r="K39" s="73" t="s">
        <v>107</v>
      </c>
      <c r="L39" s="57"/>
      <c r="M39" s="63"/>
      <c r="N39" s="57"/>
      <c r="O39" s="57"/>
      <c r="P39" s="57"/>
      <c r="Q39" s="57"/>
      <c r="R39" s="57"/>
      <c r="S39" s="57"/>
      <c r="T39" s="57"/>
      <c r="U39" s="57"/>
      <c r="V39" s="57"/>
      <c r="W39" s="57"/>
    </row>
    <row r="40" ht="15.75" customHeight="1">
      <c r="A40" s="74" t="s">
        <v>109</v>
      </c>
      <c r="K40" s="73" t="s">
        <v>109</v>
      </c>
      <c r="R40" s="57"/>
      <c r="S40" s="57"/>
      <c r="T40" s="57"/>
      <c r="U40" s="57"/>
      <c r="V40" s="57"/>
      <c r="W40" s="57"/>
    </row>
    <row r="41" ht="15.75" customHeight="1">
      <c r="A41" s="74" t="s">
        <v>110</v>
      </c>
      <c r="K41" s="73" t="s">
        <v>110</v>
      </c>
      <c r="T41" s="57"/>
      <c r="U41" s="57"/>
      <c r="V41" s="57"/>
      <c r="W41" s="57"/>
    </row>
    <row r="42" ht="15.75" customHeight="1">
      <c r="K42" s="75" t="s">
        <v>111</v>
      </c>
    </row>
    <row r="43" ht="15.75" customHeight="1">
      <c r="K43" s="75" t="s">
        <v>112</v>
      </c>
    </row>
    <row r="44" ht="15.75" customHeight="1">
      <c r="M44" s="31"/>
    </row>
    <row r="45" ht="15.75" customHeight="1">
      <c r="M45" s="31"/>
    </row>
    <row r="46" ht="15.75" customHeight="1">
      <c r="M46" s="31"/>
    </row>
    <row r="47" ht="15.75" customHeight="1">
      <c r="M47" s="31"/>
    </row>
    <row r="48" ht="15.75" customHeight="1">
      <c r="M48" s="31"/>
    </row>
    <row r="49" ht="15.75" customHeight="1">
      <c r="M49" s="31"/>
    </row>
    <row r="50" ht="15.75" customHeight="1">
      <c r="M50" s="31"/>
    </row>
    <row r="51" ht="15.75" customHeight="1">
      <c r="M51" s="31"/>
    </row>
    <row r="52" ht="15.75" customHeight="1">
      <c r="M52" s="31"/>
    </row>
    <row r="53" ht="15.75" customHeight="1">
      <c r="M53" s="31"/>
    </row>
    <row r="54" ht="15.75" customHeight="1">
      <c r="M54" s="31"/>
    </row>
    <row r="55" ht="15.75" customHeight="1">
      <c r="M55" s="31"/>
    </row>
    <row r="56" ht="15.75" customHeight="1">
      <c r="M56" s="31"/>
    </row>
    <row r="57" ht="15.75" customHeight="1">
      <c r="M57" s="31"/>
    </row>
    <row r="58" ht="15.75" customHeight="1">
      <c r="M58" s="31"/>
    </row>
    <row r="59" ht="15.75" customHeight="1">
      <c r="M59" s="31"/>
    </row>
    <row r="60" ht="15.75" customHeight="1">
      <c r="M60" s="31"/>
    </row>
    <row r="61" ht="15.75" customHeight="1">
      <c r="M61" s="31"/>
    </row>
    <row r="62" ht="15.75" customHeight="1">
      <c r="M62" s="31"/>
    </row>
    <row r="63" ht="15.75" customHeight="1">
      <c r="M63" s="31"/>
    </row>
    <row r="64" ht="15.75" customHeight="1">
      <c r="M64" s="31"/>
    </row>
    <row r="65" ht="15.75" customHeight="1">
      <c r="M65" s="31"/>
    </row>
    <row r="66" ht="15.75" customHeight="1">
      <c r="M66" s="31"/>
    </row>
    <row r="67" ht="15.75" customHeight="1">
      <c r="M67" s="31"/>
    </row>
    <row r="68" ht="15.75" customHeight="1">
      <c r="M68" s="31"/>
    </row>
    <row r="69" ht="15.75" customHeight="1">
      <c r="M69" s="31"/>
    </row>
    <row r="70" ht="15.75" customHeight="1">
      <c r="M70" s="31"/>
    </row>
    <row r="71" ht="15.75" customHeight="1">
      <c r="M71" s="31"/>
    </row>
    <row r="72" ht="15.75" customHeight="1">
      <c r="M72" s="31"/>
    </row>
    <row r="73" ht="15.75" customHeight="1">
      <c r="M73" s="31"/>
    </row>
    <row r="74" ht="15.75" customHeight="1">
      <c r="M74" s="31"/>
    </row>
    <row r="75" ht="15.75" customHeight="1">
      <c r="M75" s="31"/>
    </row>
    <row r="76" ht="15.75" customHeight="1">
      <c r="M76" s="31"/>
    </row>
    <row r="77" ht="15.75" customHeight="1">
      <c r="M77" s="31"/>
    </row>
    <row r="78" ht="15.75" customHeight="1">
      <c r="M78" s="31"/>
    </row>
    <row r="79" ht="15.75" customHeight="1">
      <c r="M79" s="31"/>
    </row>
    <row r="80" ht="15.75" customHeight="1">
      <c r="M80" s="31"/>
    </row>
    <row r="81" ht="15.75" customHeight="1">
      <c r="M81" s="31"/>
    </row>
    <row r="82" ht="15.75" customHeight="1">
      <c r="M82" s="31"/>
    </row>
    <row r="83" ht="15.75" customHeight="1">
      <c r="M83" s="31"/>
    </row>
    <row r="84" ht="15.75" customHeight="1">
      <c r="M84" s="31"/>
    </row>
    <row r="85" ht="15.75" customHeight="1">
      <c r="M85" s="31"/>
    </row>
    <row r="86" ht="15.75" customHeight="1">
      <c r="M86" s="31"/>
    </row>
    <row r="87" ht="15.75" customHeight="1">
      <c r="M87" s="31"/>
    </row>
    <row r="88" ht="15.75" customHeight="1">
      <c r="M88" s="31"/>
    </row>
    <row r="89" ht="15.75" customHeight="1">
      <c r="M89" s="31"/>
    </row>
    <row r="90" ht="15.75" customHeight="1">
      <c r="M90" s="31"/>
    </row>
    <row r="91" ht="15.75" customHeight="1">
      <c r="M91" s="31"/>
    </row>
    <row r="92" ht="15.75" customHeight="1">
      <c r="M92" s="31"/>
    </row>
    <row r="93" ht="15.75" customHeight="1">
      <c r="M93" s="31"/>
    </row>
    <row r="94" ht="15.75" customHeight="1">
      <c r="M94" s="31"/>
    </row>
    <row r="95" ht="15.75" customHeight="1">
      <c r="M95" s="31"/>
    </row>
    <row r="96" ht="15.75" customHeight="1">
      <c r="M96" s="31"/>
    </row>
    <row r="97" ht="15.75" customHeight="1">
      <c r="M97" s="31"/>
    </row>
    <row r="98" ht="15.75" customHeight="1">
      <c r="M98" s="31"/>
    </row>
    <row r="99" ht="15.75" customHeight="1">
      <c r="M99" s="31"/>
    </row>
    <row r="100" ht="15.75" customHeight="1">
      <c r="M100" s="31"/>
    </row>
    <row r="101" ht="15.75" customHeight="1">
      <c r="M101" s="31"/>
    </row>
    <row r="102" ht="15.75" customHeight="1">
      <c r="M102" s="31"/>
    </row>
    <row r="103" ht="15.75" customHeight="1">
      <c r="M103" s="31"/>
    </row>
    <row r="104" ht="15.75" customHeight="1">
      <c r="M104" s="31"/>
    </row>
    <row r="105" ht="15.75" customHeight="1">
      <c r="M105" s="31"/>
    </row>
    <row r="106" ht="15.75" customHeight="1">
      <c r="M106" s="31"/>
    </row>
    <row r="107" ht="15.75" customHeight="1">
      <c r="M107" s="31"/>
    </row>
    <row r="108" ht="15.75" customHeight="1">
      <c r="M108" s="31"/>
    </row>
    <row r="109" ht="15.75" customHeight="1">
      <c r="M109" s="31"/>
    </row>
    <row r="110" ht="15.75" customHeight="1">
      <c r="M110" s="31"/>
    </row>
    <row r="111" ht="15.75" customHeight="1">
      <c r="M111" s="31"/>
    </row>
    <row r="112" ht="15.75" customHeight="1">
      <c r="M112" s="31"/>
    </row>
    <row r="113" ht="15.75" customHeight="1">
      <c r="M113" s="31"/>
    </row>
    <row r="114" ht="15.75" customHeight="1">
      <c r="M114" s="31"/>
    </row>
    <row r="115" ht="15.75" customHeight="1">
      <c r="M115" s="31"/>
    </row>
    <row r="116" ht="15.75" customHeight="1">
      <c r="M116" s="31"/>
    </row>
    <row r="117" ht="15.75" customHeight="1">
      <c r="M117" s="31"/>
    </row>
    <row r="118" ht="15.75" customHeight="1">
      <c r="M118" s="31"/>
    </row>
    <row r="119" ht="15.75" customHeight="1">
      <c r="M119" s="31"/>
    </row>
    <row r="120" ht="15.75" customHeight="1">
      <c r="M120" s="31"/>
    </row>
    <row r="121" ht="15.75" customHeight="1">
      <c r="M121" s="31"/>
    </row>
    <row r="122" ht="15.75" customHeight="1">
      <c r="M122" s="31"/>
    </row>
    <row r="123" ht="15.75" customHeight="1">
      <c r="M123" s="31"/>
    </row>
    <row r="124" ht="15.75" customHeight="1">
      <c r="M124" s="31"/>
    </row>
    <row r="125" ht="15.75" customHeight="1">
      <c r="M125" s="31"/>
    </row>
    <row r="126" ht="15.75" customHeight="1">
      <c r="M126" s="31"/>
    </row>
    <row r="127" ht="15.75" customHeight="1">
      <c r="M127" s="31"/>
    </row>
    <row r="128" ht="15.75" customHeight="1">
      <c r="M128" s="31"/>
    </row>
    <row r="129" ht="15.75" customHeight="1">
      <c r="M129" s="31"/>
    </row>
    <row r="130" ht="15.75" customHeight="1">
      <c r="M130" s="31"/>
    </row>
    <row r="131" ht="15.75" customHeight="1">
      <c r="M131" s="31"/>
    </row>
    <row r="132" ht="15.75" customHeight="1">
      <c r="M132" s="31"/>
    </row>
    <row r="133" ht="15.75" customHeight="1">
      <c r="M133" s="31"/>
    </row>
    <row r="134" ht="15.75" customHeight="1">
      <c r="M134" s="31"/>
    </row>
    <row r="135" ht="15.75" customHeight="1">
      <c r="M135" s="31"/>
    </row>
    <row r="136" ht="15.75" customHeight="1">
      <c r="M136" s="31"/>
    </row>
    <row r="137" ht="15.75" customHeight="1">
      <c r="M137" s="31"/>
    </row>
    <row r="138" ht="15.75" customHeight="1">
      <c r="M138" s="31"/>
    </row>
    <row r="139" ht="15.75" customHeight="1">
      <c r="M139" s="31"/>
    </row>
    <row r="140" ht="15.75" customHeight="1">
      <c r="M140" s="31"/>
    </row>
    <row r="141" ht="15.75" customHeight="1">
      <c r="M141" s="31"/>
    </row>
    <row r="142" ht="15.75" customHeight="1">
      <c r="M142" s="31"/>
    </row>
    <row r="143" ht="15.75" customHeight="1">
      <c r="M143" s="31"/>
    </row>
    <row r="144" ht="15.75" customHeight="1">
      <c r="M144" s="31"/>
    </row>
    <row r="145" ht="15.75" customHeight="1">
      <c r="M145" s="31"/>
    </row>
    <row r="146" ht="15.75" customHeight="1">
      <c r="M146" s="31"/>
    </row>
    <row r="147" ht="15.75" customHeight="1">
      <c r="M147" s="31"/>
    </row>
    <row r="148" ht="15.75" customHeight="1">
      <c r="M148" s="31"/>
    </row>
    <row r="149" ht="15.75" customHeight="1">
      <c r="M149" s="31"/>
    </row>
    <row r="150" ht="15.75" customHeight="1">
      <c r="M150" s="31"/>
    </row>
    <row r="151" ht="15.75" customHeight="1">
      <c r="M151" s="31"/>
    </row>
    <row r="152" ht="15.75" customHeight="1">
      <c r="M152" s="31"/>
    </row>
    <row r="153" ht="15.75" customHeight="1">
      <c r="M153" s="31"/>
    </row>
    <row r="154" ht="15.75" customHeight="1">
      <c r="M154" s="31"/>
    </row>
    <row r="155" ht="15.75" customHeight="1">
      <c r="M155" s="31"/>
    </row>
    <row r="156" ht="15.75" customHeight="1">
      <c r="M156" s="31"/>
    </row>
    <row r="157" ht="15.75" customHeight="1">
      <c r="M157" s="31"/>
    </row>
    <row r="158" ht="15.75" customHeight="1">
      <c r="M158" s="31"/>
    </row>
    <row r="159" ht="15.75" customHeight="1">
      <c r="M159" s="31"/>
    </row>
    <row r="160" ht="15.75" customHeight="1">
      <c r="M160" s="31"/>
    </row>
    <row r="161" ht="15.75" customHeight="1">
      <c r="M161" s="31"/>
    </row>
    <row r="162" ht="15.75" customHeight="1">
      <c r="M162" s="31"/>
    </row>
    <row r="163" ht="15.75" customHeight="1">
      <c r="M163" s="31"/>
    </row>
    <row r="164" ht="15.75" customHeight="1">
      <c r="M164" s="31"/>
    </row>
    <row r="165" ht="15.75" customHeight="1">
      <c r="M165" s="31"/>
    </row>
    <row r="166" ht="15.75" customHeight="1">
      <c r="M166" s="31"/>
    </row>
    <row r="167" ht="15.75" customHeight="1">
      <c r="M167" s="31"/>
    </row>
    <row r="168" ht="15.75" customHeight="1">
      <c r="M168" s="31"/>
    </row>
    <row r="169" ht="15.75" customHeight="1">
      <c r="M169" s="31"/>
    </row>
    <row r="170" ht="15.75" customHeight="1">
      <c r="M170" s="31"/>
    </row>
    <row r="171" ht="15.75" customHeight="1">
      <c r="M171" s="31"/>
    </row>
    <row r="172" ht="15.75" customHeight="1">
      <c r="M172" s="31"/>
    </row>
    <row r="173" ht="15.75" customHeight="1">
      <c r="M173" s="31"/>
    </row>
    <row r="174" ht="15.75" customHeight="1">
      <c r="M174" s="31"/>
    </row>
    <row r="175" ht="15.75" customHeight="1">
      <c r="M175" s="31"/>
    </row>
    <row r="176" ht="15.75" customHeight="1">
      <c r="M176" s="31"/>
    </row>
    <row r="177" ht="15.75" customHeight="1">
      <c r="M177" s="31"/>
    </row>
    <row r="178" ht="15.75" customHeight="1">
      <c r="M178" s="31"/>
    </row>
    <row r="179" ht="15.75" customHeight="1">
      <c r="M179" s="31"/>
    </row>
    <row r="180" ht="15.75" customHeight="1">
      <c r="M180" s="31"/>
    </row>
    <row r="181" ht="15.75" customHeight="1">
      <c r="M181" s="31"/>
    </row>
    <row r="182" ht="15.75" customHeight="1">
      <c r="M182" s="31"/>
    </row>
    <row r="183" ht="15.75" customHeight="1">
      <c r="M183" s="31"/>
    </row>
    <row r="184" ht="15.75" customHeight="1">
      <c r="M184" s="31"/>
    </row>
    <row r="185" ht="15.75" customHeight="1">
      <c r="M185" s="31"/>
    </row>
    <row r="186" ht="15.75" customHeight="1">
      <c r="M186" s="31"/>
    </row>
    <row r="187" ht="15.75" customHeight="1">
      <c r="M187" s="31"/>
    </row>
    <row r="188" ht="15.75" customHeight="1">
      <c r="M188" s="31"/>
    </row>
    <row r="189" ht="15.75" customHeight="1">
      <c r="M189" s="31"/>
    </row>
    <row r="190" ht="15.75" customHeight="1">
      <c r="M190" s="31"/>
    </row>
    <row r="191" ht="15.75" customHeight="1">
      <c r="M191" s="31"/>
    </row>
    <row r="192" ht="15.75" customHeight="1">
      <c r="M192" s="31"/>
    </row>
    <row r="193" ht="15.75" customHeight="1">
      <c r="M193" s="31"/>
    </row>
    <row r="194" ht="15.75" customHeight="1">
      <c r="M194" s="31"/>
    </row>
    <row r="195" ht="15.75" customHeight="1">
      <c r="M195" s="31"/>
    </row>
    <row r="196" ht="15.75" customHeight="1">
      <c r="M196" s="31"/>
    </row>
    <row r="197" ht="15.75" customHeight="1">
      <c r="M197" s="31"/>
    </row>
    <row r="198" ht="15.75" customHeight="1">
      <c r="M198" s="31"/>
    </row>
    <row r="199" ht="15.75" customHeight="1">
      <c r="M199" s="31"/>
    </row>
    <row r="200" ht="15.75" customHeight="1">
      <c r="M200" s="31"/>
    </row>
    <row r="201" ht="15.75" customHeight="1">
      <c r="M201" s="31"/>
    </row>
    <row r="202" ht="15.75" customHeight="1">
      <c r="M202" s="31"/>
    </row>
    <row r="203" ht="15.75" customHeight="1">
      <c r="M203" s="31"/>
    </row>
    <row r="204" ht="15.75" customHeight="1">
      <c r="M204" s="31"/>
    </row>
    <row r="205" ht="15.75" customHeight="1">
      <c r="M205" s="31"/>
    </row>
    <row r="206" ht="15.75" customHeight="1">
      <c r="M206" s="31"/>
    </row>
    <row r="207" ht="15.75" customHeight="1">
      <c r="M207" s="31"/>
    </row>
    <row r="208" ht="15.75" customHeight="1">
      <c r="M208" s="31"/>
    </row>
    <row r="209" ht="15.75" customHeight="1">
      <c r="M209" s="31"/>
    </row>
    <row r="210" ht="15.75" customHeight="1">
      <c r="M210" s="31"/>
    </row>
    <row r="211" ht="15.75" customHeight="1">
      <c r="M211" s="31"/>
    </row>
    <row r="212" ht="15.75" customHeight="1">
      <c r="M212" s="31"/>
    </row>
    <row r="213" ht="15.75" customHeight="1">
      <c r="M213" s="31"/>
    </row>
    <row r="214" ht="15.75" customHeight="1">
      <c r="M214" s="31"/>
    </row>
    <row r="215" ht="15.75" customHeight="1">
      <c r="M215" s="31"/>
    </row>
    <row r="216" ht="15.75" customHeight="1">
      <c r="M216" s="31"/>
    </row>
    <row r="217" ht="15.75" customHeight="1">
      <c r="M217" s="31"/>
    </row>
    <row r="218" ht="15.75" customHeight="1">
      <c r="M218" s="31"/>
    </row>
    <row r="219" ht="15.75" customHeight="1">
      <c r="M219" s="31"/>
    </row>
    <row r="220" ht="15.75" customHeight="1">
      <c r="M220" s="31"/>
    </row>
    <row r="221" ht="15.75" customHeight="1">
      <c r="M221" s="31"/>
    </row>
    <row r="222" ht="15.75" customHeight="1">
      <c r="M222" s="31"/>
    </row>
    <row r="223" ht="15.75" customHeight="1">
      <c r="M223" s="31"/>
    </row>
    <row r="224" ht="15.75" customHeight="1">
      <c r="M224" s="31"/>
    </row>
    <row r="225" ht="15.75" customHeight="1">
      <c r="M225" s="31"/>
    </row>
    <row r="226" ht="15.75" customHeight="1">
      <c r="M226" s="31"/>
    </row>
    <row r="227" ht="15.75" customHeight="1">
      <c r="M227" s="31"/>
    </row>
    <row r="228" ht="15.75" customHeight="1">
      <c r="M228" s="31"/>
    </row>
    <row r="229" ht="15.75" customHeight="1">
      <c r="M229" s="31"/>
    </row>
    <row r="230" ht="15.75" customHeight="1">
      <c r="M230" s="31"/>
    </row>
    <row r="231" ht="15.75" customHeight="1">
      <c r="M231" s="31"/>
    </row>
    <row r="232" ht="15.75" customHeight="1">
      <c r="M232" s="31"/>
    </row>
    <row r="233" ht="15.75" customHeight="1">
      <c r="M233" s="31"/>
    </row>
    <row r="234" ht="15.75" customHeight="1">
      <c r="M234" s="31"/>
    </row>
    <row r="235" ht="15.75" customHeight="1">
      <c r="M235" s="31"/>
    </row>
    <row r="236" ht="15.75" customHeight="1">
      <c r="M236" s="31"/>
    </row>
    <row r="237" ht="15.75" customHeight="1">
      <c r="M237" s="31"/>
    </row>
    <row r="238" ht="15.75" customHeight="1">
      <c r="M238" s="31"/>
    </row>
    <row r="239" ht="15.75" customHeight="1">
      <c r="M239" s="31"/>
    </row>
    <row r="240" ht="15.75" customHeight="1">
      <c r="M240" s="31"/>
    </row>
    <row r="241" ht="15.75" customHeight="1">
      <c r="M241" s="31"/>
    </row>
    <row r="242" ht="15.75" customHeight="1">
      <c r="M242" s="31"/>
    </row>
    <row r="243" ht="15.75" customHeight="1">
      <c r="M243" s="31"/>
    </row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K4:L5"/>
    <mergeCell ref="K6:L7"/>
    <mergeCell ref="K3:L3"/>
    <mergeCell ref="K8:L9"/>
    <mergeCell ref="K2:L2"/>
    <mergeCell ref="K10:L11"/>
    <mergeCell ref="A1:I1"/>
    <mergeCell ref="N3:Q3"/>
    <mergeCell ref="R3:V3"/>
    <mergeCell ref="A4:A5"/>
    <mergeCell ref="A6:A7"/>
    <mergeCell ref="A8:A9"/>
    <mergeCell ref="A10:A11"/>
    <mergeCell ref="A22:A23"/>
    <mergeCell ref="A24:A25"/>
    <mergeCell ref="A26:A27"/>
    <mergeCell ref="A28:A29"/>
    <mergeCell ref="A30:A31"/>
    <mergeCell ref="A32:A33"/>
    <mergeCell ref="A34:A35"/>
    <mergeCell ref="A12:A13"/>
    <mergeCell ref="K12:L13"/>
    <mergeCell ref="A14:A15"/>
    <mergeCell ref="K14:L15"/>
    <mergeCell ref="A16:A17"/>
    <mergeCell ref="K16:L17"/>
    <mergeCell ref="K23:L24"/>
    <mergeCell ref="K41:S41"/>
    <mergeCell ref="K42:W42"/>
    <mergeCell ref="K43:W43"/>
    <mergeCell ref="K25:L26"/>
    <mergeCell ref="K27:L28"/>
    <mergeCell ref="K29:L30"/>
    <mergeCell ref="K31:L32"/>
    <mergeCell ref="K33:L34"/>
    <mergeCell ref="K35:L36"/>
    <mergeCell ref="K40:Q40"/>
  </mergeCells>
  <hyperlinks>
    <hyperlink r:id="rId1" ref="A39"/>
    <hyperlink r:id="rId2" ref="K42"/>
    <hyperlink r:id="rId3" ref="K43"/>
  </hyperlin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5.13"/>
    <col customWidth="1" min="2" max="2" width="9.88"/>
    <col customWidth="1" min="3" max="3" width="7.13"/>
    <col customWidth="1" min="4" max="4" width="5.0"/>
    <col customWidth="1" min="5" max="5" width="7.38"/>
    <col customWidth="1" min="6" max="6" width="5.5"/>
    <col customWidth="1" min="7" max="7" width="5.0"/>
    <col customWidth="1" min="8" max="8" width="7.38"/>
    <col customWidth="1" min="9" max="9" width="5.13"/>
    <col customWidth="1" min="10" max="10" width="5.0"/>
    <col customWidth="1" min="11" max="11" width="7.38"/>
    <col customWidth="1" min="12" max="12" width="5.63"/>
    <col customWidth="1" min="13" max="13" width="5.0"/>
    <col customWidth="1" min="14" max="14" width="7.38"/>
    <col customWidth="1" min="15" max="15" width="5.38"/>
    <col customWidth="1" min="16" max="16" width="5.0"/>
    <col customWidth="1" min="17" max="17" width="7.0"/>
    <col customWidth="1" min="18" max="19" width="5.0"/>
    <col customWidth="1" min="20" max="20" width="7.38"/>
    <col customWidth="1" min="21" max="21" width="4.75"/>
    <col customWidth="1" min="22" max="22" width="5.0"/>
    <col customWidth="1" min="23" max="23" width="6.0"/>
    <col customWidth="1" min="24" max="24" width="4.5"/>
    <col customWidth="1" min="28" max="29" width="6.25"/>
    <col customWidth="1" min="30" max="30" width="7.13"/>
  </cols>
  <sheetData>
    <row r="1" ht="15.75" customHeight="1">
      <c r="A1" s="1" t="s">
        <v>0</v>
      </c>
      <c r="B1" s="76"/>
      <c r="C1" s="76"/>
      <c r="D1" s="77"/>
      <c r="E1" s="78"/>
      <c r="F1" s="79"/>
      <c r="G1" s="77"/>
      <c r="H1" s="78"/>
      <c r="I1" s="79"/>
      <c r="J1" s="77"/>
      <c r="K1" s="80"/>
      <c r="L1" s="81"/>
      <c r="M1" s="77"/>
      <c r="N1" s="78"/>
      <c r="O1" s="79"/>
      <c r="P1" s="77"/>
      <c r="Q1" s="78"/>
      <c r="R1" s="79"/>
      <c r="S1" s="77"/>
      <c r="T1" s="82"/>
      <c r="U1" s="83"/>
      <c r="V1" s="77"/>
      <c r="W1" s="82"/>
      <c r="X1" s="83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</row>
    <row r="2" ht="15.75" customHeight="1">
      <c r="A2" s="84"/>
      <c r="B2" s="85" t="s">
        <v>113</v>
      </c>
      <c r="C2" s="85"/>
      <c r="D2" s="86" t="s">
        <v>114</v>
      </c>
      <c r="E2" s="10"/>
      <c r="F2" s="11"/>
      <c r="G2" s="86" t="s">
        <v>115</v>
      </c>
      <c r="H2" s="10"/>
      <c r="I2" s="11"/>
      <c r="J2" s="86" t="s">
        <v>116</v>
      </c>
      <c r="K2" s="10"/>
      <c r="L2" s="11"/>
      <c r="M2" s="86" t="s">
        <v>117</v>
      </c>
      <c r="N2" s="10"/>
      <c r="O2" s="11"/>
      <c r="P2" s="86" t="s">
        <v>118</v>
      </c>
      <c r="Q2" s="10"/>
      <c r="R2" s="11"/>
      <c r="S2" s="86" t="s">
        <v>119</v>
      </c>
      <c r="T2" s="10"/>
      <c r="U2" s="11"/>
      <c r="V2" s="86" t="s">
        <v>120</v>
      </c>
      <c r="W2" s="10"/>
      <c r="X2" s="11"/>
      <c r="Y2" s="87"/>
      <c r="Z2" s="87"/>
      <c r="AA2" s="87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ht="1.5" customHeight="1">
      <c r="A3" s="89"/>
      <c r="B3" s="90"/>
      <c r="C3" s="90"/>
      <c r="D3" s="91"/>
      <c r="E3" s="92"/>
      <c r="F3" s="91"/>
      <c r="G3" s="91"/>
      <c r="H3" s="92"/>
      <c r="I3" s="91"/>
      <c r="J3" s="91"/>
      <c r="K3" s="93"/>
      <c r="L3" s="94"/>
      <c r="M3" s="91"/>
      <c r="N3" s="92"/>
      <c r="O3" s="91"/>
      <c r="P3" s="91"/>
      <c r="Q3" s="92"/>
      <c r="R3" s="91"/>
      <c r="S3" s="91"/>
      <c r="T3" s="95"/>
      <c r="U3" s="96"/>
      <c r="V3" s="91"/>
      <c r="W3" s="95"/>
      <c r="X3" s="9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</row>
    <row r="4" ht="51.0" customHeight="1">
      <c r="A4" s="97"/>
      <c r="B4" s="98"/>
      <c r="C4" s="99" t="s">
        <v>121</v>
      </c>
      <c r="D4" s="100" t="s">
        <v>53</v>
      </c>
      <c r="E4" s="101" t="s">
        <v>122</v>
      </c>
      <c r="F4" s="11"/>
      <c r="G4" s="100" t="s">
        <v>55</v>
      </c>
      <c r="H4" s="101" t="s">
        <v>123</v>
      </c>
      <c r="I4" s="11"/>
      <c r="J4" s="102" t="s">
        <v>124</v>
      </c>
      <c r="K4" s="103" t="s">
        <v>125</v>
      </c>
      <c r="L4" s="11"/>
      <c r="M4" s="100" t="s">
        <v>59</v>
      </c>
      <c r="N4" s="101" t="s">
        <v>126</v>
      </c>
      <c r="O4" s="11"/>
      <c r="P4" s="100" t="s">
        <v>61</v>
      </c>
      <c r="Q4" s="101" t="s">
        <v>127</v>
      </c>
      <c r="R4" s="11"/>
      <c r="S4" s="102" t="s">
        <v>63</v>
      </c>
      <c r="T4" s="103" t="s">
        <v>128</v>
      </c>
      <c r="U4" s="11"/>
      <c r="V4" s="102" t="s">
        <v>65</v>
      </c>
      <c r="W4" s="103" t="s">
        <v>129</v>
      </c>
      <c r="X4" s="11"/>
      <c r="AB4" s="104"/>
      <c r="AC4" s="105" t="s">
        <v>130</v>
      </c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</row>
    <row r="5" ht="15.75" customHeight="1">
      <c r="A5" s="106" t="s">
        <v>131</v>
      </c>
      <c r="B5" s="107" t="s">
        <v>132</v>
      </c>
      <c r="C5" s="108">
        <v>1551000.0</v>
      </c>
      <c r="D5" s="91"/>
      <c r="E5" s="109">
        <v>1105.0</v>
      </c>
      <c r="F5" s="91"/>
      <c r="G5" s="91"/>
      <c r="H5" s="109">
        <v>2055.0</v>
      </c>
      <c r="I5" s="91"/>
      <c r="J5" s="110"/>
      <c r="K5" s="111">
        <v>2566.0</v>
      </c>
      <c r="L5" s="110"/>
      <c r="M5" s="91"/>
      <c r="N5" s="109">
        <v>1833.0</v>
      </c>
      <c r="O5" s="91"/>
      <c r="P5" s="91"/>
      <c r="Q5" s="109">
        <v>1741.0</v>
      </c>
      <c r="R5" s="91"/>
      <c r="S5" s="110"/>
      <c r="T5" s="111">
        <v>917.0</v>
      </c>
      <c r="U5" s="110"/>
      <c r="V5" s="110"/>
      <c r="W5" s="111">
        <v>1245.0</v>
      </c>
      <c r="X5" s="110"/>
      <c r="AB5" s="90"/>
      <c r="AC5" s="112">
        <v>3542.0</v>
      </c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</row>
    <row r="6" ht="15.75" customHeight="1">
      <c r="A6" s="113"/>
      <c r="B6" s="107" t="s">
        <v>133</v>
      </c>
      <c r="C6" s="110">
        <v>0.84</v>
      </c>
      <c r="D6" s="114">
        <v>0.7770716206306526</v>
      </c>
      <c r="E6" s="109">
        <v>925.0</v>
      </c>
      <c r="F6" s="114">
        <v>0.8371040723981901</v>
      </c>
      <c r="G6" s="114">
        <v>0.7653126193811283</v>
      </c>
      <c r="H6" s="109">
        <v>1880.0</v>
      </c>
      <c r="I6" s="114">
        <v>0.9148418491484185</v>
      </c>
      <c r="J6" s="115">
        <v>0.7177533777306252</v>
      </c>
      <c r="K6" s="111">
        <v>1892.0</v>
      </c>
      <c r="L6" s="115">
        <v>0.7373343725643025</v>
      </c>
      <c r="M6" s="114">
        <v>0.9079027620458308</v>
      </c>
      <c r="N6" s="109">
        <v>1774.0</v>
      </c>
      <c r="O6" s="114">
        <v>0.9678123295144572</v>
      </c>
      <c r="P6" s="114">
        <v>0.9404288040528316</v>
      </c>
      <c r="Q6" s="109">
        <v>1698.0</v>
      </c>
      <c r="R6" s="114">
        <v>0.9753015508328546</v>
      </c>
      <c r="S6" s="115">
        <v>0.8893449905817962</v>
      </c>
      <c r="T6" s="111">
        <v>815.0</v>
      </c>
      <c r="U6" s="115">
        <v>0.8887677208287895</v>
      </c>
      <c r="V6" s="115">
        <v>0.9293067012066262</v>
      </c>
      <c r="W6" s="111">
        <v>1204.0</v>
      </c>
      <c r="X6" s="115">
        <v>0.9670682730923694</v>
      </c>
      <c r="AB6" s="76"/>
      <c r="AC6" s="112">
        <v>3260.0</v>
      </c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</row>
    <row r="7" ht="15.75" customHeight="1">
      <c r="A7" s="106" t="s">
        <v>134</v>
      </c>
      <c r="B7" s="107" t="s">
        <v>132</v>
      </c>
      <c r="C7" s="116">
        <v>9430839.0</v>
      </c>
      <c r="D7" s="91"/>
      <c r="E7" s="109">
        <v>8414.0</v>
      </c>
      <c r="F7" s="91"/>
      <c r="G7" s="91"/>
      <c r="H7" s="109">
        <v>11319.0</v>
      </c>
      <c r="I7" s="91"/>
      <c r="J7" s="110"/>
      <c r="K7" s="111">
        <v>15082.0</v>
      </c>
      <c r="L7" s="110"/>
      <c r="M7" s="91"/>
      <c r="N7" s="109">
        <v>7564.0</v>
      </c>
      <c r="O7" s="91"/>
      <c r="P7" s="91"/>
      <c r="Q7" s="109">
        <v>7945.0</v>
      </c>
      <c r="R7" s="91"/>
      <c r="S7" s="110"/>
      <c r="T7" s="111">
        <v>3306.0</v>
      </c>
      <c r="U7" s="110"/>
      <c r="V7" s="110"/>
      <c r="W7" s="111">
        <v>4723.0</v>
      </c>
      <c r="X7" s="110"/>
      <c r="AB7" s="76"/>
      <c r="AC7" s="117">
        <v>9715.0</v>
      </c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</row>
    <row r="8" ht="15.75" customHeight="1">
      <c r="A8" s="113"/>
      <c r="B8" s="107" t="s">
        <v>133</v>
      </c>
      <c r="C8" s="110">
        <v>0.72</v>
      </c>
      <c r="D8" s="114">
        <v>0.6237635758817439</v>
      </c>
      <c r="E8" s="109">
        <v>5633.0</v>
      </c>
      <c r="F8" s="114">
        <v>0.6694794390301878</v>
      </c>
      <c r="G8" s="114">
        <v>0.5905145268625224</v>
      </c>
      <c r="H8" s="109">
        <v>9327.0</v>
      </c>
      <c r="I8" s="114">
        <v>0.8240127219719057</v>
      </c>
      <c r="J8" s="115">
        <v>0.6124142017678139</v>
      </c>
      <c r="K8" s="111">
        <v>10595.0</v>
      </c>
      <c r="L8" s="115">
        <v>0.702493038058613</v>
      </c>
      <c r="M8" s="114">
        <v>0.8019911815092537</v>
      </c>
      <c r="N8" s="109">
        <v>6949.0</v>
      </c>
      <c r="O8" s="114">
        <v>0.9186938127974617</v>
      </c>
      <c r="P8" s="114">
        <v>0.8626810572734092</v>
      </c>
      <c r="Q8" s="109">
        <v>7392.0</v>
      </c>
      <c r="R8" s="114">
        <v>0.9303964757709251</v>
      </c>
      <c r="S8" s="115">
        <v>0.7646607625893949</v>
      </c>
      <c r="T8" s="111">
        <v>2550.0</v>
      </c>
      <c r="U8" s="115">
        <v>0.7713248638838476</v>
      </c>
      <c r="V8" s="115">
        <v>0.8596980046737371</v>
      </c>
      <c r="W8" s="111">
        <v>4547.0</v>
      </c>
      <c r="X8" s="115">
        <v>0.9627355494389159</v>
      </c>
      <c r="AB8" s="76"/>
      <c r="AC8" s="117">
        <v>7516.0</v>
      </c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</row>
    <row r="9" ht="15.75" customHeight="1">
      <c r="A9" s="118" t="s">
        <v>135</v>
      </c>
      <c r="B9" s="107" t="s">
        <v>132</v>
      </c>
      <c r="C9" s="108"/>
      <c r="D9" s="91"/>
      <c r="E9" s="119">
        <v>184085.0</v>
      </c>
      <c r="F9" s="91"/>
      <c r="G9" s="91"/>
      <c r="H9" s="119">
        <v>269532.0</v>
      </c>
      <c r="I9" s="91"/>
      <c r="J9" s="110"/>
      <c r="K9" s="120">
        <v>419599.0</v>
      </c>
      <c r="L9" s="110"/>
      <c r="M9" s="91"/>
      <c r="N9" s="119">
        <v>239673.0</v>
      </c>
      <c r="O9" s="91"/>
      <c r="P9" s="91"/>
      <c r="Q9" s="119">
        <v>161096.0</v>
      </c>
      <c r="R9" s="91"/>
      <c r="S9" s="110"/>
      <c r="T9" s="120">
        <v>57083.0</v>
      </c>
      <c r="U9" s="110"/>
      <c r="V9" s="110"/>
      <c r="W9" s="120">
        <v>86690.0</v>
      </c>
      <c r="X9" s="110"/>
      <c r="AB9" s="76"/>
      <c r="AC9" s="121">
        <v>258051.0</v>
      </c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</row>
    <row r="10" ht="15.75" customHeight="1">
      <c r="A10" s="49"/>
      <c r="B10" s="107" t="s">
        <v>133</v>
      </c>
      <c r="C10" s="110">
        <v>0.7</v>
      </c>
      <c r="D10" s="122">
        <v>0.5840248903544178</v>
      </c>
      <c r="E10" s="119">
        <v>115687.0</v>
      </c>
      <c r="F10" s="122">
        <v>0.6284433821332537</v>
      </c>
      <c r="G10" s="122">
        <v>0.5223214285714286</v>
      </c>
      <c r="H10" s="119">
        <v>269532.0</v>
      </c>
      <c r="I10" s="122">
        <v>1.0</v>
      </c>
      <c r="J10" s="123">
        <v>0.5433379058875856</v>
      </c>
      <c r="K10" s="120">
        <v>289090.0</v>
      </c>
      <c r="L10" s="123">
        <v>0.6889673235636882</v>
      </c>
      <c r="M10" s="122">
        <v>0.8054279035547552</v>
      </c>
      <c r="N10" s="119">
        <v>216182.0</v>
      </c>
      <c r="O10" s="122">
        <v>0.9019872910173444</v>
      </c>
      <c r="P10" s="122">
        <v>0.8634007167511322</v>
      </c>
      <c r="Q10" s="119">
        <v>147752.0</v>
      </c>
      <c r="R10" s="122">
        <v>0.9171674032874808</v>
      </c>
      <c r="S10" s="123">
        <v>0.7625983394436627</v>
      </c>
      <c r="T10" s="120">
        <v>41015.0</v>
      </c>
      <c r="U10" s="123">
        <v>0.7185151446139831</v>
      </c>
      <c r="V10" s="123">
        <v>0.8209245969172868</v>
      </c>
      <c r="W10" s="120">
        <v>81769.0</v>
      </c>
      <c r="X10" s="123">
        <v>0.9432345137847502</v>
      </c>
      <c r="AB10" s="76"/>
      <c r="AC10" s="121">
        <v>196596.0</v>
      </c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</row>
    <row r="11" ht="15.75" customHeight="1">
      <c r="A11" s="118" t="s">
        <v>136</v>
      </c>
      <c r="B11" s="107" t="s">
        <v>132</v>
      </c>
      <c r="C11" s="108">
        <v>26.0</v>
      </c>
      <c r="D11" s="124">
        <v>19.330036202351316</v>
      </c>
      <c r="E11" s="125"/>
      <c r="F11" s="126">
        <v>21.878416924173997</v>
      </c>
      <c r="G11" s="124">
        <v>29.086187307255315</v>
      </c>
      <c r="H11" s="125"/>
      <c r="I11" s="119">
        <v>75852.0</v>
      </c>
      <c r="J11" s="110"/>
      <c r="K11" s="127"/>
      <c r="L11" s="128">
        <v>27.82117756265747</v>
      </c>
      <c r="M11" s="124">
        <v>35.61469186770392</v>
      </c>
      <c r="N11" s="125"/>
      <c r="O11" s="126">
        <v>31.686012691697513</v>
      </c>
      <c r="P11" s="124">
        <v>18.432704941141427</v>
      </c>
      <c r="Q11" s="125"/>
      <c r="R11" s="126">
        <v>20.27640025173065</v>
      </c>
      <c r="S11" s="129">
        <v>21.044136065513026</v>
      </c>
      <c r="T11" s="127"/>
      <c r="U11" s="128">
        <v>17.266485178463398</v>
      </c>
      <c r="V11" s="129">
        <v>16.564102103181735</v>
      </c>
      <c r="W11" s="127"/>
      <c r="X11" s="128">
        <v>18.35485919966123</v>
      </c>
      <c r="AB11" s="76"/>
      <c r="AC11" s="130">
        <v>26.56212043232115</v>
      </c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</row>
    <row r="12" ht="15.75" customHeight="1">
      <c r="A12" s="113"/>
      <c r="B12" s="107" t="s">
        <v>133</v>
      </c>
      <c r="C12" s="108">
        <v>26.0</v>
      </c>
      <c r="D12" s="124">
        <v>18.098559630813423</v>
      </c>
      <c r="E12" s="125"/>
      <c r="F12" s="126">
        <v>20.5373690750932</v>
      </c>
      <c r="G12" s="124">
        <v>25.727290718385117</v>
      </c>
      <c r="H12" s="125"/>
      <c r="I12" s="126">
        <v>30.513649615690433</v>
      </c>
      <c r="J12" s="110"/>
      <c r="K12" s="127"/>
      <c r="L12" s="128">
        <v>27.285512033978293</v>
      </c>
      <c r="M12" s="124">
        <v>35.767309252417725</v>
      </c>
      <c r="N12" s="125"/>
      <c r="O12" s="126">
        <v>31.10979997121888</v>
      </c>
      <c r="P12" s="124">
        <v>18.448081737350318</v>
      </c>
      <c r="Q12" s="125"/>
      <c r="R12" s="126">
        <v>19.988095238095237</v>
      </c>
      <c r="S12" s="129">
        <v>20.987376368367748</v>
      </c>
      <c r="T12" s="127"/>
      <c r="U12" s="128">
        <v>16.084313725490198</v>
      </c>
      <c r="V12" s="129">
        <v>15.8170412963931</v>
      </c>
      <c r="W12" s="127"/>
      <c r="X12" s="128">
        <v>17.9830657576424</v>
      </c>
      <c r="AB12" s="76"/>
      <c r="AC12" s="130">
        <v>26.156998403406067</v>
      </c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</row>
    <row r="13" ht="15.75" customHeight="1">
      <c r="A13" s="49"/>
      <c r="B13" s="107" t="s">
        <v>137</v>
      </c>
      <c r="C13" s="108">
        <v>28.0</v>
      </c>
      <c r="D13" s="124">
        <v>21.37170516536386</v>
      </c>
      <c r="E13" s="125"/>
      <c r="F13" s="126">
        <v>24.594750089895722</v>
      </c>
      <c r="G13" s="124">
        <v>33.612912432021055</v>
      </c>
      <c r="H13" s="125"/>
      <c r="I13" s="126">
        <v>28.89803795432615</v>
      </c>
      <c r="J13" s="110"/>
      <c r="K13" s="127"/>
      <c r="L13" s="128">
        <v>29.086026298194785</v>
      </c>
      <c r="M13" s="124">
        <v>34.996548708129446</v>
      </c>
      <c r="N13" s="125"/>
      <c r="O13" s="126">
        <v>38.19674796747967</v>
      </c>
      <c r="P13" s="124">
        <v>18.336103040867712</v>
      </c>
      <c r="Q13" s="125"/>
      <c r="R13" s="126">
        <v>24.130198915009043</v>
      </c>
      <c r="S13" s="129">
        <v>21.228558832328257</v>
      </c>
      <c r="T13" s="127"/>
      <c r="U13" s="128">
        <v>21.253968253968253</v>
      </c>
      <c r="V13" s="129">
        <v>21.14170403587444</v>
      </c>
      <c r="W13" s="127"/>
      <c r="X13" s="128">
        <v>27.960227272727273</v>
      </c>
      <c r="AB13" s="76"/>
      <c r="AC13" s="130">
        <v>27.946793997271488</v>
      </c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</row>
    <row r="14" ht="15.75" customHeight="1">
      <c r="A14" s="106" t="s">
        <v>138</v>
      </c>
      <c r="B14" s="107" t="s">
        <v>139</v>
      </c>
      <c r="C14" s="110">
        <v>0.67</v>
      </c>
      <c r="D14" s="123">
        <v>0.6694835352865175</v>
      </c>
      <c r="E14" s="120">
        <v>843.0</v>
      </c>
      <c r="F14" s="123">
        <v>0.7628959276018099</v>
      </c>
      <c r="G14" s="123">
        <v>0.5937858143384693</v>
      </c>
      <c r="H14" s="120">
        <v>1424.0</v>
      </c>
      <c r="I14" s="131">
        <f>H14/H5</f>
        <v>0.6929440389</v>
      </c>
      <c r="J14" s="123">
        <v>0.6230235322689913</v>
      </c>
      <c r="K14" s="120">
        <v>1631.0</v>
      </c>
      <c r="L14" s="123">
        <v>0.6356196414653157</v>
      </c>
      <c r="M14" s="123">
        <v>0.7721312189596584</v>
      </c>
      <c r="N14" s="120">
        <v>1331.0</v>
      </c>
      <c r="O14" s="123">
        <v>0.7261320240043644</v>
      </c>
      <c r="P14" s="123">
        <v>0.7104517218503106</v>
      </c>
      <c r="Q14" s="120">
        <v>1348.0</v>
      </c>
      <c r="R14" s="123">
        <v>0.7742676622630672</v>
      </c>
      <c r="S14" s="123">
        <v>0.8630095603653553</v>
      </c>
      <c r="T14" s="120">
        <v>872.0</v>
      </c>
      <c r="U14" s="123">
        <v>0.95092693565976</v>
      </c>
      <c r="V14" s="123">
        <v>0.5302338264367032</v>
      </c>
      <c r="W14" s="120">
        <v>662.0</v>
      </c>
      <c r="X14" s="123">
        <f>W14/W5</f>
        <v>0.5317269076</v>
      </c>
      <c r="Y14" s="132"/>
      <c r="Z14" s="132"/>
      <c r="AA14" s="132"/>
      <c r="AB14" s="133"/>
      <c r="AC14" s="134">
        <v>6.0</v>
      </c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</row>
    <row r="15" ht="15.75" customHeight="1">
      <c r="A15" s="113"/>
      <c r="B15" s="107" t="s">
        <v>133</v>
      </c>
      <c r="C15" s="110">
        <v>0.73</v>
      </c>
      <c r="D15" s="110">
        <v>0.9060087627790527</v>
      </c>
      <c r="E15" s="120">
        <v>789.0</v>
      </c>
      <c r="F15" s="110">
        <v>0.85</v>
      </c>
      <c r="G15" s="110">
        <v>0.9144940412364817</v>
      </c>
      <c r="H15" s="120">
        <v>1372.0</v>
      </c>
      <c r="I15" s="110">
        <v>0.73</v>
      </c>
      <c r="J15" s="110">
        <v>0.8741921585523481</v>
      </c>
      <c r="K15" s="120">
        <v>1424.0</v>
      </c>
      <c r="L15" s="110">
        <v>0.75</v>
      </c>
      <c r="M15" s="110">
        <v>0.9565266454142805</v>
      </c>
      <c r="N15" s="120">
        <v>1313.0</v>
      </c>
      <c r="O15" s="110">
        <v>0.74</v>
      </c>
      <c r="P15" s="110">
        <v>0.9537563667232598</v>
      </c>
      <c r="Q15" s="120">
        <v>1324.0</v>
      </c>
      <c r="R15" s="110">
        <v>0.78</v>
      </c>
      <c r="S15" s="110">
        <v>0.9357562030268712</v>
      </c>
      <c r="T15" s="120">
        <v>793.0</v>
      </c>
      <c r="U15" s="110">
        <v>0.97</v>
      </c>
      <c r="V15" s="110">
        <v>0.957315505271278</v>
      </c>
      <c r="W15" s="120">
        <v>645.0</v>
      </c>
      <c r="X15" s="110">
        <v>0.54</v>
      </c>
      <c r="Y15" s="132"/>
      <c r="Z15" s="132"/>
      <c r="AA15" s="132"/>
      <c r="AB15" s="133"/>
      <c r="AC15" s="134">
        <v>2.0</v>
      </c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</row>
    <row r="16" ht="15.75" customHeight="1">
      <c r="A16" s="49"/>
      <c r="B16" s="107" t="s">
        <v>137</v>
      </c>
      <c r="C16" s="110">
        <v>0.32</v>
      </c>
      <c r="D16" s="110">
        <v>0.09399123722094721</v>
      </c>
      <c r="E16" s="111">
        <v>54.0</v>
      </c>
      <c r="F16" s="110">
        <v>0.3</v>
      </c>
      <c r="G16" s="110">
        <v>0.08550595876351827</v>
      </c>
      <c r="H16" s="111">
        <v>52.0</v>
      </c>
      <c r="I16" s="110">
        <v>0.3</v>
      </c>
      <c r="J16" s="110">
        <v>0.12580784144765186</v>
      </c>
      <c r="K16" s="111">
        <v>207.0</v>
      </c>
      <c r="L16" s="110">
        <v>0.31</v>
      </c>
      <c r="M16" s="110">
        <v>0.04347335458571953</v>
      </c>
      <c r="N16" s="111">
        <v>18.0</v>
      </c>
      <c r="O16" s="110">
        <v>0.31</v>
      </c>
      <c r="P16" s="110">
        <v>0.04624363327674024</v>
      </c>
      <c r="Q16" s="111">
        <v>24.0</v>
      </c>
      <c r="R16" s="110">
        <v>0.56</v>
      </c>
      <c r="S16" s="110">
        <v>0.06424379697312879</v>
      </c>
      <c r="T16" s="111">
        <v>79.0</v>
      </c>
      <c r="U16" s="110">
        <v>0.77</v>
      </c>
      <c r="V16" s="110">
        <v>0.04268449472872204</v>
      </c>
      <c r="W16" s="111">
        <v>17.0</v>
      </c>
      <c r="X16" s="110">
        <v>0.41</v>
      </c>
      <c r="Y16" s="132"/>
      <c r="Z16" s="132"/>
      <c r="AA16" s="132"/>
      <c r="AB16" s="133"/>
      <c r="AC16" s="135">
        <v>4.0</v>
      </c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</row>
    <row r="17" ht="15.75" customHeight="1">
      <c r="A17" s="136" t="s">
        <v>140</v>
      </c>
      <c r="B17" s="107" t="s">
        <v>132</v>
      </c>
      <c r="C17" s="110">
        <v>0.21</v>
      </c>
      <c r="D17" s="122">
        <v>0.09173149990953501</v>
      </c>
      <c r="E17" s="119">
        <v>244.0</v>
      </c>
      <c r="F17" s="122">
        <v>0.22081447963800904</v>
      </c>
      <c r="G17" s="122">
        <v>0.09173149990953501</v>
      </c>
      <c r="H17" s="119">
        <v>152.0</v>
      </c>
      <c r="I17" s="122">
        <v>0.07396593673965937</v>
      </c>
      <c r="J17" s="123">
        <v>0.09173149990953501</v>
      </c>
      <c r="K17" s="120">
        <v>774.0</v>
      </c>
      <c r="L17" s="123">
        <v>0.3016367887763055</v>
      </c>
      <c r="M17" s="122">
        <v>0.09173149990953501</v>
      </c>
      <c r="N17" s="119">
        <v>28.0</v>
      </c>
      <c r="O17" s="122">
        <v>0.015275504637206765</v>
      </c>
      <c r="P17" s="122">
        <v>0.09173149990953501</v>
      </c>
      <c r="Q17" s="119">
        <v>114.0</v>
      </c>
      <c r="R17" s="122">
        <v>0.06547960941987363</v>
      </c>
      <c r="S17" s="123">
        <v>0.09173149990953501</v>
      </c>
      <c r="T17" s="120">
        <v>25.0</v>
      </c>
      <c r="U17" s="123">
        <v>0.027262813522355506</v>
      </c>
      <c r="V17" s="123">
        <v>0.09173149990953501</v>
      </c>
      <c r="W17" s="120">
        <v>280.0</v>
      </c>
      <c r="X17" s="123">
        <v>0.2248995983935743</v>
      </c>
      <c r="AB17" s="76"/>
      <c r="AC17" s="121">
        <v>310.0</v>
      </c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</row>
    <row r="18" ht="15.75" customHeight="1">
      <c r="A18" s="136" t="s">
        <v>141</v>
      </c>
      <c r="B18" s="107" t="s">
        <v>132</v>
      </c>
      <c r="C18" s="110">
        <v>0.05</v>
      </c>
      <c r="D18" s="114">
        <v>0.0763675290995718</v>
      </c>
      <c r="E18" s="109">
        <v>10.0</v>
      </c>
      <c r="F18" s="114">
        <v>0.00904977375565611</v>
      </c>
      <c r="G18" s="114">
        <v>0.0763675290995718</v>
      </c>
      <c r="H18" s="109">
        <v>398.0</v>
      </c>
      <c r="I18" s="114">
        <v>0.19367396593673966</v>
      </c>
      <c r="J18" s="115">
        <v>0.0763675290995718</v>
      </c>
      <c r="K18" s="111">
        <v>93.0</v>
      </c>
      <c r="L18" s="115">
        <v>0.0362431800467654</v>
      </c>
      <c r="M18" s="114">
        <v>0.0763675290995718</v>
      </c>
      <c r="N18" s="109">
        <v>240.0</v>
      </c>
      <c r="O18" s="114">
        <v>0.1309328968903437</v>
      </c>
      <c r="P18" s="114">
        <v>0.0763675290995718</v>
      </c>
      <c r="Q18" s="109">
        <v>96.0</v>
      </c>
      <c r="R18" s="114">
        <v>0.05514072372199885</v>
      </c>
      <c r="S18" s="115">
        <v>0.0763675290995718</v>
      </c>
      <c r="T18" s="111">
        <v>11.0</v>
      </c>
      <c r="U18" s="115">
        <v>0.011995637949836423</v>
      </c>
      <c r="V18" s="115">
        <v>0.0763675290995718</v>
      </c>
      <c r="W18" s="111">
        <v>295.0</v>
      </c>
      <c r="X18" s="115">
        <v>0.23694779116465864</v>
      </c>
      <c r="AB18" s="76"/>
      <c r="AC18" s="117">
        <v>9.0</v>
      </c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</row>
    <row r="19" ht="15.75" customHeight="1">
      <c r="A19" s="137" t="s">
        <v>142</v>
      </c>
      <c r="B19" s="131" t="s">
        <v>132</v>
      </c>
      <c r="C19" s="115">
        <v>0.0715</v>
      </c>
      <c r="D19" s="115">
        <v>0.01</v>
      </c>
      <c r="E19" s="109">
        <v>19.0</v>
      </c>
      <c r="F19" s="114">
        <v>0.017194570135746608</v>
      </c>
      <c r="G19" s="115">
        <v>0.03</v>
      </c>
      <c r="H19" s="111">
        <v>19.0</v>
      </c>
      <c r="I19" s="115">
        <v>0.009245742092457421</v>
      </c>
      <c r="J19" s="115">
        <v>0.06</v>
      </c>
      <c r="K19" s="111">
        <v>125.0</v>
      </c>
      <c r="L19" s="115">
        <v>0.04871395167575994</v>
      </c>
      <c r="M19" s="115">
        <v>0.14</v>
      </c>
      <c r="N19" s="111">
        <v>234.0</v>
      </c>
      <c r="O19" s="115">
        <v>0.1276595744680851</v>
      </c>
      <c r="P19" s="114">
        <v>0.05100717688921054</v>
      </c>
      <c r="Q19" s="109">
        <v>235.0</v>
      </c>
      <c r="R19" s="114">
        <v>0.134979896611143</v>
      </c>
      <c r="S19" s="115">
        <v>0.07</v>
      </c>
      <c r="T19" s="111">
        <v>92.0</v>
      </c>
      <c r="U19" s="115">
        <v>0.10032715376226826</v>
      </c>
      <c r="V19" s="115">
        <v>0.07</v>
      </c>
      <c r="W19" s="111">
        <v>37.0</v>
      </c>
      <c r="X19" s="115">
        <v>0.02971887550200803</v>
      </c>
      <c r="AB19" s="83"/>
      <c r="AC19" s="138">
        <v>787.0</v>
      </c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</row>
    <row r="20" ht="15.75" customHeight="1">
      <c r="A20" s="139" t="s">
        <v>143</v>
      </c>
      <c r="B20" s="107" t="s">
        <v>144</v>
      </c>
      <c r="C20" s="108">
        <v>301166.0</v>
      </c>
      <c r="D20" s="114">
        <v>0.12279114649297389</v>
      </c>
      <c r="E20" s="109">
        <v>110.0</v>
      </c>
      <c r="F20" s="114">
        <v>0.09954751131221719</v>
      </c>
      <c r="G20" s="114">
        <v>0.12279114649297389</v>
      </c>
      <c r="H20" s="109">
        <v>322.0</v>
      </c>
      <c r="I20" s="114">
        <v>0.15669099756690996</v>
      </c>
      <c r="J20" s="115">
        <v>0.12279114649297389</v>
      </c>
      <c r="K20" s="111">
        <v>561.0</v>
      </c>
      <c r="L20" s="115">
        <v>0.2186282151208106</v>
      </c>
      <c r="M20" s="114">
        <v>0.12279114649297389</v>
      </c>
      <c r="N20" s="109">
        <v>504.0</v>
      </c>
      <c r="O20" s="114">
        <v>0.27495908346972175</v>
      </c>
      <c r="P20" s="140">
        <v>0.12279114649297389</v>
      </c>
      <c r="Q20" s="141">
        <v>264.0</v>
      </c>
      <c r="R20" s="140">
        <v>0.15163699023549684</v>
      </c>
      <c r="S20" s="140">
        <v>0.12279114649297389</v>
      </c>
      <c r="T20" s="111">
        <v>30.0</v>
      </c>
      <c r="U20" s="115">
        <v>0.03271537622682661</v>
      </c>
      <c r="V20" s="115">
        <v>0.12279114649297389</v>
      </c>
      <c r="W20" s="111">
        <v>156.0</v>
      </c>
      <c r="X20" s="115">
        <v>0.12530120481927712</v>
      </c>
      <c r="AB20" s="142"/>
      <c r="AC20" s="143">
        <v>737.0</v>
      </c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</row>
    <row r="21" ht="15.75" customHeight="1">
      <c r="A21" s="139" t="s">
        <v>145</v>
      </c>
      <c r="B21" s="107" t="s">
        <v>132</v>
      </c>
      <c r="C21" s="110">
        <v>0.5</v>
      </c>
      <c r="D21" s="91">
        <v>0.75</v>
      </c>
      <c r="E21" s="109">
        <v>5915.0</v>
      </c>
      <c r="F21" s="114">
        <v>0.7029950083194676</v>
      </c>
      <c r="G21" s="91">
        <v>0.47</v>
      </c>
      <c r="H21" s="109">
        <v>3007.0</v>
      </c>
      <c r="I21" s="114">
        <v>0.2656595105574697</v>
      </c>
      <c r="J21" s="110">
        <v>0.55</v>
      </c>
      <c r="K21" s="111">
        <v>7197.0</v>
      </c>
      <c r="L21" s="115">
        <v>0.47719135393183926</v>
      </c>
      <c r="M21" s="91">
        <v>0.39</v>
      </c>
      <c r="N21" s="109">
        <v>3331.0</v>
      </c>
      <c r="O21" s="114">
        <v>0.44037546271813854</v>
      </c>
      <c r="P21" s="91">
        <v>0.39</v>
      </c>
      <c r="Q21" s="109">
        <v>2574.0</v>
      </c>
      <c r="R21" s="114">
        <v>0.3239773442416614</v>
      </c>
      <c r="S21" s="110">
        <v>0.47</v>
      </c>
      <c r="T21" s="111">
        <v>1465.0</v>
      </c>
      <c r="U21" s="115">
        <v>0.44313369630973987</v>
      </c>
      <c r="V21" s="110">
        <v>0.57</v>
      </c>
      <c r="W21" s="111">
        <v>2893.0</v>
      </c>
      <c r="X21" s="115">
        <v>0.6125344060978192</v>
      </c>
      <c r="AB21" s="90"/>
      <c r="AC21" s="117">
        <v>4136.0</v>
      </c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</row>
    <row r="22" ht="15.75" customHeight="1">
      <c r="A22" s="139" t="s">
        <v>146</v>
      </c>
      <c r="B22" s="107" t="s">
        <v>132</v>
      </c>
      <c r="C22" s="110">
        <v>0.8</v>
      </c>
      <c r="D22" s="91">
        <v>0.9</v>
      </c>
      <c r="E22" s="109">
        <v>5015.0</v>
      </c>
      <c r="F22" s="114">
        <v>0.5960304254813407</v>
      </c>
      <c r="G22" s="91">
        <v>0.77</v>
      </c>
      <c r="H22" s="109">
        <v>6483.0</v>
      </c>
      <c r="I22" s="114">
        <v>0.5727537768354095</v>
      </c>
      <c r="J22" s="110">
        <v>0.54</v>
      </c>
      <c r="K22" s="111">
        <v>4662.0</v>
      </c>
      <c r="L22" s="115">
        <v>0.30911019758652697</v>
      </c>
      <c r="M22" s="91">
        <v>0.74</v>
      </c>
      <c r="N22" s="109">
        <v>4661.0</v>
      </c>
      <c r="O22" s="114">
        <v>0.6162083553675304</v>
      </c>
      <c r="P22" s="91">
        <v>0.65</v>
      </c>
      <c r="Q22" s="109">
        <v>4437.0</v>
      </c>
      <c r="R22" s="114">
        <v>0.5584644430459409</v>
      </c>
      <c r="S22" s="110">
        <v>0.84</v>
      </c>
      <c r="T22" s="111">
        <v>2039.0</v>
      </c>
      <c r="U22" s="115">
        <v>0.6167574107683</v>
      </c>
      <c r="V22" s="110">
        <v>0.54</v>
      </c>
      <c r="W22" s="111">
        <v>2452.0</v>
      </c>
      <c r="X22" s="115">
        <v>0.5191615498623756</v>
      </c>
      <c r="AB22" s="76"/>
      <c r="AC22" s="117">
        <v>5826.0</v>
      </c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</row>
    <row r="23" ht="15.75" customHeight="1">
      <c r="A23" s="139" t="s">
        <v>147</v>
      </c>
      <c r="B23" s="107" t="s">
        <v>132</v>
      </c>
      <c r="C23" s="110">
        <v>0.82</v>
      </c>
      <c r="D23" s="91">
        <v>0.97</v>
      </c>
      <c r="E23" s="109">
        <v>8127.0</v>
      </c>
      <c r="F23" s="114">
        <v>0.9658901830282862</v>
      </c>
      <c r="G23" s="91">
        <v>0.96</v>
      </c>
      <c r="H23" s="109">
        <v>10978.0</v>
      </c>
      <c r="I23" s="114">
        <v>0.9698736637512148</v>
      </c>
      <c r="J23" s="110">
        <v>0.93</v>
      </c>
      <c r="K23" s="111">
        <v>14842.0</v>
      </c>
      <c r="L23" s="115">
        <v>0.9840869911152367</v>
      </c>
      <c r="M23" s="91">
        <v>0.68</v>
      </c>
      <c r="N23" s="109">
        <v>5537.0</v>
      </c>
      <c r="O23" s="114">
        <v>0.7320200951877314</v>
      </c>
      <c r="P23" s="91">
        <v>0.49</v>
      </c>
      <c r="Q23" s="109">
        <v>4285.0</v>
      </c>
      <c r="R23" s="114">
        <v>0.539332913782253</v>
      </c>
      <c r="S23" s="110">
        <v>0.83</v>
      </c>
      <c r="T23" s="111">
        <v>2851.0</v>
      </c>
      <c r="U23" s="115">
        <v>0.8623714458560193</v>
      </c>
      <c r="V23" s="110">
        <v>0.44</v>
      </c>
      <c r="W23" s="111">
        <v>2011.0</v>
      </c>
      <c r="X23" s="115">
        <v>0.42578869362693206</v>
      </c>
      <c r="AB23" s="76"/>
      <c r="AC23" s="117">
        <v>7246.0</v>
      </c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</row>
    <row r="24" ht="15.75" customHeight="1">
      <c r="A24" s="106" t="s">
        <v>148</v>
      </c>
      <c r="B24" s="107" t="s">
        <v>132</v>
      </c>
      <c r="C24" s="144">
        <v>0.12822082955715816</v>
      </c>
      <c r="D24" s="91">
        <v>0.3255604755505621</v>
      </c>
      <c r="E24" s="119">
        <v>3410.0</v>
      </c>
      <c r="F24" s="91">
        <v>0.405</v>
      </c>
      <c r="G24" s="91">
        <v>0.08433176432397338</v>
      </c>
      <c r="H24" s="119">
        <v>825.0</v>
      </c>
      <c r="I24" s="91">
        <v>0.0728862973760933</v>
      </c>
      <c r="J24" s="110">
        <v>0.021643590332629845</v>
      </c>
      <c r="K24" s="145">
        <v>281.0</v>
      </c>
      <c r="L24" s="110">
        <v>0.018631481235910356</v>
      </c>
      <c r="M24" s="91">
        <v>0.40712968423811796</v>
      </c>
      <c r="N24" s="120">
        <v>2559.0</v>
      </c>
      <c r="O24" s="91">
        <v>0.33831306187202537</v>
      </c>
      <c r="P24" s="91">
        <v>0.16152729090976792</v>
      </c>
      <c r="Q24" s="120">
        <v>1151.0</v>
      </c>
      <c r="R24" s="91">
        <v>0.14487098804279422</v>
      </c>
      <c r="S24" s="110">
        <v>0.0636084040463927</v>
      </c>
      <c r="T24" s="120">
        <v>226.0</v>
      </c>
      <c r="U24" s="110">
        <v>0.06836055656382335</v>
      </c>
      <c r="V24" s="110">
        <v>0.5157648750674096</v>
      </c>
      <c r="W24" s="120">
        <v>3226.0</v>
      </c>
      <c r="X24" s="110">
        <v>0.6830404403980521</v>
      </c>
      <c r="AB24" s="76"/>
      <c r="AC24" s="121">
        <v>2.0</v>
      </c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</row>
    <row r="25" ht="15.75" customHeight="1">
      <c r="A25" s="113"/>
      <c r="B25" s="107" t="s">
        <v>133</v>
      </c>
      <c r="C25" s="127"/>
      <c r="D25" s="91">
        <v>0.293035959196407</v>
      </c>
      <c r="E25" s="91"/>
      <c r="F25" s="91">
        <v>0.36</v>
      </c>
      <c r="G25" s="91">
        <v>0.06908107394946897</v>
      </c>
      <c r="H25" s="91"/>
      <c r="I25" s="91">
        <v>0.07547978985740324</v>
      </c>
      <c r="J25" s="110">
        <v>0.014923960371048147</v>
      </c>
      <c r="K25" s="110"/>
      <c r="L25" s="110">
        <v>0.011986786219915054</v>
      </c>
      <c r="M25" s="91">
        <v>0.46956618166325237</v>
      </c>
      <c r="N25" s="91"/>
      <c r="O25" s="91">
        <v>0.3613469563966038</v>
      </c>
      <c r="P25" s="91">
        <v>0.17026353759449495</v>
      </c>
      <c r="Q25" s="91"/>
      <c r="R25" s="91">
        <v>0.15192099567099568</v>
      </c>
      <c r="S25" s="110">
        <v>0.04627372685465621</v>
      </c>
      <c r="T25" s="110"/>
      <c r="U25" s="110">
        <v>0.06235294117647059</v>
      </c>
      <c r="V25" s="110">
        <v>0.5495033978044955</v>
      </c>
      <c r="W25" s="110"/>
      <c r="X25" s="110">
        <v>0.6896855069276446</v>
      </c>
      <c r="AB25" s="76"/>
      <c r="AC25" s="121">
        <v>0.0</v>
      </c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</row>
    <row r="26" ht="15.75" customHeight="1">
      <c r="A26" s="49"/>
      <c r="B26" s="107" t="s">
        <v>137</v>
      </c>
      <c r="C26" s="127"/>
      <c r="D26" s="91">
        <v>0.3794829756711655</v>
      </c>
      <c r="E26" s="91"/>
      <c r="F26" s="91">
        <v>0.497</v>
      </c>
      <c r="G26" s="91">
        <v>0.10632461828732698</v>
      </c>
      <c r="H26" s="91"/>
      <c r="I26" s="91">
        <v>0.0607429718875502</v>
      </c>
      <c r="J26" s="110">
        <v>0.03226110221739684</v>
      </c>
      <c r="K26" s="110"/>
      <c r="L26" s="110">
        <v>0.0343213728549142</v>
      </c>
      <c r="M26" s="91">
        <v>0.15424437983121764</v>
      </c>
      <c r="N26" s="91"/>
      <c r="O26" s="91">
        <v>0.07804878048780488</v>
      </c>
      <c r="P26" s="91">
        <v>0.10664342436567886</v>
      </c>
      <c r="Q26" s="91"/>
      <c r="R26" s="91">
        <v>0.05063291139240506</v>
      </c>
      <c r="S26" s="110">
        <v>0.11993198028687944</v>
      </c>
      <c r="T26" s="110"/>
      <c r="U26" s="110">
        <v>0.08862433862433862</v>
      </c>
      <c r="V26" s="110">
        <v>0.3090326713645099</v>
      </c>
      <c r="W26" s="110"/>
      <c r="X26" s="110">
        <v>0.5113636363636364</v>
      </c>
      <c r="AB26" s="76"/>
      <c r="AC26" s="121">
        <v>2.0</v>
      </c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</row>
    <row r="27" ht="15.75" customHeight="1">
      <c r="A27" s="146" t="s">
        <v>149</v>
      </c>
      <c r="B27" s="107"/>
      <c r="C27" s="108"/>
      <c r="D27" s="147"/>
      <c r="E27" s="92"/>
      <c r="F27" s="91"/>
      <c r="G27" s="125"/>
      <c r="H27" s="92"/>
      <c r="I27" s="125"/>
      <c r="J27" s="127"/>
      <c r="K27" s="116"/>
      <c r="L27" s="110"/>
      <c r="M27" s="125"/>
      <c r="N27" s="92"/>
      <c r="O27" s="91"/>
      <c r="P27" s="125"/>
      <c r="Q27" s="125"/>
      <c r="R27" s="125"/>
      <c r="S27" s="127"/>
      <c r="T27" s="148"/>
      <c r="U27" s="127"/>
      <c r="V27" s="127"/>
      <c r="W27" s="127"/>
      <c r="X27" s="110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</row>
    <row r="28" ht="15.75" customHeight="1">
      <c r="A28" s="118" t="s">
        <v>150</v>
      </c>
      <c r="B28" s="107" t="s">
        <v>132</v>
      </c>
      <c r="C28" s="110">
        <v>0.86</v>
      </c>
      <c r="D28" s="91">
        <v>0.97</v>
      </c>
      <c r="E28" s="91"/>
      <c r="F28" s="91">
        <v>0.98</v>
      </c>
      <c r="G28" s="91">
        <v>0.98</v>
      </c>
      <c r="H28" s="91"/>
      <c r="I28" s="91">
        <v>0.94</v>
      </c>
      <c r="J28" s="110">
        <v>0.99</v>
      </c>
      <c r="K28" s="110"/>
      <c r="L28" s="110">
        <v>0.98</v>
      </c>
      <c r="M28" s="91">
        <v>0.66</v>
      </c>
      <c r="N28" s="91"/>
      <c r="O28" s="91">
        <v>0.48</v>
      </c>
      <c r="P28" s="91">
        <v>0.8</v>
      </c>
      <c r="Q28" s="91"/>
      <c r="R28" s="91">
        <v>0.89</v>
      </c>
      <c r="S28" s="110">
        <v>0.91</v>
      </c>
      <c r="T28" s="110"/>
      <c r="U28" s="110">
        <v>0.8</v>
      </c>
      <c r="V28" s="110">
        <v>0.61</v>
      </c>
      <c r="W28" s="110"/>
      <c r="X28" s="110">
        <v>0.59</v>
      </c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</row>
    <row r="29" ht="15.75" customHeight="1">
      <c r="A29" s="113"/>
      <c r="B29" s="107" t="s">
        <v>133</v>
      </c>
      <c r="C29" s="110">
        <v>0.85</v>
      </c>
      <c r="D29" s="91">
        <v>0.97</v>
      </c>
      <c r="E29" s="92"/>
      <c r="F29" s="91">
        <v>0.98</v>
      </c>
      <c r="G29" s="91">
        <v>0.97</v>
      </c>
      <c r="H29" s="92"/>
      <c r="I29" s="91">
        <v>0.93</v>
      </c>
      <c r="J29" s="110">
        <v>0.99</v>
      </c>
      <c r="K29" s="116"/>
      <c r="L29" s="110">
        <v>0.99</v>
      </c>
      <c r="M29" s="91">
        <v>0.63</v>
      </c>
      <c r="N29" s="92"/>
      <c r="O29" s="91">
        <v>0.47</v>
      </c>
      <c r="P29" s="91">
        <v>0.79</v>
      </c>
      <c r="Q29" s="92"/>
      <c r="R29" s="91">
        <v>0.89</v>
      </c>
      <c r="S29" s="110">
        <v>0.91</v>
      </c>
      <c r="T29" s="116"/>
      <c r="U29" s="110">
        <v>0.78</v>
      </c>
      <c r="V29" s="110">
        <v>0.59</v>
      </c>
      <c r="W29" s="116"/>
      <c r="X29" s="110">
        <v>0.59</v>
      </c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</row>
    <row r="30" ht="15.75" customHeight="1">
      <c r="A30" s="49"/>
      <c r="B30" s="107" t="s">
        <v>137</v>
      </c>
      <c r="C30" s="110">
        <v>0.89</v>
      </c>
      <c r="D30" s="91">
        <v>0.96</v>
      </c>
      <c r="E30" s="92"/>
      <c r="F30" s="91">
        <v>0.96</v>
      </c>
      <c r="G30" s="91">
        <v>0.99</v>
      </c>
      <c r="H30" s="92"/>
      <c r="I30" s="91">
        <v>0.99</v>
      </c>
      <c r="J30" s="110">
        <v>0.99</v>
      </c>
      <c r="K30" s="116"/>
      <c r="L30" s="110">
        <v>0.97</v>
      </c>
      <c r="M30" s="91">
        <v>0.88</v>
      </c>
      <c r="N30" s="92"/>
      <c r="O30" s="91">
        <v>0.86</v>
      </c>
      <c r="P30" s="91">
        <v>0.95</v>
      </c>
      <c r="Q30" s="92"/>
      <c r="R30" s="91">
        <v>0.97</v>
      </c>
      <c r="S30" s="110">
        <v>0.96</v>
      </c>
      <c r="T30" s="116"/>
      <c r="U30" s="110">
        <v>0.94</v>
      </c>
      <c r="V30" s="110">
        <v>0.89</v>
      </c>
      <c r="W30" s="116"/>
      <c r="X30" s="110">
        <v>0.71</v>
      </c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</row>
    <row r="31" ht="15.75" customHeight="1">
      <c r="A31" s="118" t="s">
        <v>151</v>
      </c>
      <c r="B31" s="107" t="s">
        <v>132</v>
      </c>
      <c r="C31" s="110">
        <v>0.01</v>
      </c>
      <c r="D31" s="91">
        <v>1.0</v>
      </c>
      <c r="E31" s="119">
        <v>1102.0</v>
      </c>
      <c r="F31" s="122">
        <v>0.9972850678733032</v>
      </c>
      <c r="G31" s="91">
        <v>0.97</v>
      </c>
      <c r="H31" s="119">
        <v>2055.0</v>
      </c>
      <c r="I31" s="122">
        <v>1.0</v>
      </c>
      <c r="J31" s="110">
        <v>0.99</v>
      </c>
      <c r="K31" s="120">
        <v>2504.0</v>
      </c>
      <c r="L31" s="123">
        <v>0.9758378799688231</v>
      </c>
      <c r="M31" s="91">
        <v>0.91</v>
      </c>
      <c r="N31" s="119">
        <v>1353.0</v>
      </c>
      <c r="O31" s="122">
        <v>0.7381342062193126</v>
      </c>
      <c r="P31" s="91">
        <v>0.86</v>
      </c>
      <c r="Q31" s="119">
        <v>1525.0</v>
      </c>
      <c r="R31" s="122">
        <v>0.8759333716255026</v>
      </c>
      <c r="S31" s="110">
        <v>0.89</v>
      </c>
      <c r="T31" s="120">
        <v>815.0</v>
      </c>
      <c r="U31" s="123">
        <v>0.8887677208287895</v>
      </c>
      <c r="V31" s="110">
        <v>0.34</v>
      </c>
      <c r="W31" s="120">
        <v>284.0</v>
      </c>
      <c r="X31" s="123">
        <v>0.2281124497991968</v>
      </c>
      <c r="AB31" s="76"/>
      <c r="AC31" s="149">
        <v>3301.0</v>
      </c>
      <c r="AD31" s="83">
        <v>0.93</v>
      </c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</row>
    <row r="32" ht="15.75" customHeight="1">
      <c r="A32" s="113"/>
      <c r="B32" s="107" t="s">
        <v>133</v>
      </c>
      <c r="C32" s="110">
        <v>0.91</v>
      </c>
      <c r="D32" s="91">
        <v>1.0</v>
      </c>
      <c r="E32" s="119">
        <v>922.0</v>
      </c>
      <c r="F32" s="91">
        <v>1.0</v>
      </c>
      <c r="G32" s="91">
        <v>0.97</v>
      </c>
      <c r="H32" s="119">
        <v>1880.0</v>
      </c>
      <c r="I32" s="91">
        <v>1.0</v>
      </c>
      <c r="J32" s="110">
        <v>0.99</v>
      </c>
      <c r="K32" s="120">
        <v>1857.0</v>
      </c>
      <c r="L32" s="110">
        <v>0.98</v>
      </c>
      <c r="M32" s="91">
        <v>0.91</v>
      </c>
      <c r="N32" s="119">
        <v>1301.0</v>
      </c>
      <c r="O32" s="91">
        <v>0.73</v>
      </c>
      <c r="P32" s="91">
        <v>0.86</v>
      </c>
      <c r="Q32" s="119">
        <v>1485.0</v>
      </c>
      <c r="R32" s="91">
        <v>0.87</v>
      </c>
      <c r="S32" s="110">
        <v>0.89</v>
      </c>
      <c r="T32" s="120">
        <v>726.0</v>
      </c>
      <c r="U32" s="110">
        <v>0.89</v>
      </c>
      <c r="V32" s="110">
        <v>0.32</v>
      </c>
      <c r="W32" s="120">
        <v>266.0</v>
      </c>
      <c r="X32" s="110">
        <v>0.22</v>
      </c>
      <c r="AB32" s="76"/>
      <c r="AC32" s="149">
        <v>3045.0</v>
      </c>
      <c r="AD32" s="83">
        <v>0.93</v>
      </c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</row>
    <row r="33" ht="15.75" customHeight="1">
      <c r="A33" s="49"/>
      <c r="B33" s="107" t="s">
        <v>137</v>
      </c>
      <c r="C33" s="110">
        <v>0.93</v>
      </c>
      <c r="D33" s="91">
        <v>1.0</v>
      </c>
      <c r="E33" s="109">
        <v>180.0</v>
      </c>
      <c r="F33" s="91">
        <v>1.0</v>
      </c>
      <c r="G33" s="91">
        <v>0.99</v>
      </c>
      <c r="H33" s="109">
        <v>175.0</v>
      </c>
      <c r="I33" s="91">
        <v>1.0</v>
      </c>
      <c r="J33" s="110">
        <v>0.98</v>
      </c>
      <c r="K33" s="111">
        <v>647.0</v>
      </c>
      <c r="L33" s="110">
        <v>0.96</v>
      </c>
      <c r="M33" s="91">
        <v>0.91</v>
      </c>
      <c r="N33" s="109">
        <v>52.0</v>
      </c>
      <c r="O33" s="91">
        <v>0.88</v>
      </c>
      <c r="P33" s="91">
        <v>0.92</v>
      </c>
      <c r="Q33" s="109">
        <v>40.0</v>
      </c>
      <c r="R33" s="91">
        <v>0.93</v>
      </c>
      <c r="S33" s="110">
        <v>0.9</v>
      </c>
      <c r="T33" s="111">
        <v>89.0</v>
      </c>
      <c r="U33" s="110">
        <v>0.87</v>
      </c>
      <c r="V33" s="110">
        <v>0.61</v>
      </c>
      <c r="W33" s="111">
        <v>18.0</v>
      </c>
      <c r="X33" s="110">
        <v>0.44</v>
      </c>
      <c r="AB33" s="76"/>
      <c r="AC33" s="117">
        <v>256.0</v>
      </c>
      <c r="AD33" s="83">
        <v>0.91</v>
      </c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</row>
    <row r="34" ht="15.75" customHeight="1">
      <c r="A34" s="118" t="s">
        <v>152</v>
      </c>
      <c r="B34" s="107" t="s">
        <v>132</v>
      </c>
      <c r="C34" s="110">
        <v>0.01</v>
      </c>
      <c r="D34" s="91">
        <v>0.9</v>
      </c>
      <c r="E34" s="119">
        <v>688.0</v>
      </c>
      <c r="F34" s="122">
        <v>0.6226244343891403</v>
      </c>
      <c r="G34" s="91">
        <v>0.89</v>
      </c>
      <c r="H34" s="119">
        <v>1228.0</v>
      </c>
      <c r="I34" s="122">
        <v>0.5975669099756691</v>
      </c>
      <c r="J34" s="110">
        <v>0.88</v>
      </c>
      <c r="K34" s="120">
        <v>1640.0</v>
      </c>
      <c r="L34" s="123">
        <v>0.6391270459859704</v>
      </c>
      <c r="M34" s="91">
        <v>0.93</v>
      </c>
      <c r="N34" s="119">
        <v>1391.0</v>
      </c>
      <c r="O34" s="122">
        <v>0.7588652482269503</v>
      </c>
      <c r="P34" s="91">
        <v>0.66</v>
      </c>
      <c r="Q34" s="119">
        <v>1149.0</v>
      </c>
      <c r="R34" s="122">
        <v>0.6599655370476738</v>
      </c>
      <c r="S34" s="110">
        <v>0.73</v>
      </c>
      <c r="T34" s="120">
        <v>446.0</v>
      </c>
      <c r="U34" s="123">
        <v>0.48636859323882226</v>
      </c>
      <c r="V34" s="110">
        <v>0.63</v>
      </c>
      <c r="W34" s="120">
        <v>818.0</v>
      </c>
      <c r="X34" s="123">
        <v>0.6570281124497992</v>
      </c>
      <c r="AB34" s="76"/>
      <c r="AC34" s="149">
        <v>3061.0</v>
      </c>
      <c r="AD34" s="122">
        <v>0.86</v>
      </c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</row>
    <row r="35" ht="15.75" customHeight="1">
      <c r="A35" s="113"/>
      <c r="B35" s="107" t="s">
        <v>133</v>
      </c>
      <c r="C35" s="110">
        <v>0.87</v>
      </c>
      <c r="D35" s="91">
        <v>0.89</v>
      </c>
      <c r="E35" s="119">
        <v>638.0</v>
      </c>
      <c r="F35" s="91">
        <v>0.69</v>
      </c>
      <c r="G35" s="91">
        <v>0.88</v>
      </c>
      <c r="H35" s="119">
        <v>1190.0</v>
      </c>
      <c r="I35" s="91">
        <v>0.63</v>
      </c>
      <c r="J35" s="110">
        <v>0.89</v>
      </c>
      <c r="K35" s="120">
        <v>1279.0</v>
      </c>
      <c r="L35" s="110">
        <v>0.68</v>
      </c>
      <c r="M35" s="91">
        <v>0.93</v>
      </c>
      <c r="N35" s="119">
        <v>1366.0</v>
      </c>
      <c r="O35" s="91">
        <v>0.77</v>
      </c>
      <c r="P35" s="91">
        <v>0.65</v>
      </c>
      <c r="Q35" s="119">
        <v>1127.0</v>
      </c>
      <c r="R35" s="91">
        <v>0.6637220259128387</v>
      </c>
      <c r="S35" s="110">
        <v>0.73</v>
      </c>
      <c r="T35" s="120">
        <v>403.0</v>
      </c>
      <c r="U35" s="110">
        <v>0.49</v>
      </c>
      <c r="V35" s="110">
        <v>0.62</v>
      </c>
      <c r="W35" s="120">
        <v>796.0</v>
      </c>
      <c r="X35" s="110">
        <v>0.66</v>
      </c>
      <c r="AB35" s="76"/>
      <c r="AC35" s="149">
        <v>2936.0</v>
      </c>
      <c r="AD35" s="91">
        <v>0.9</v>
      </c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</row>
    <row r="36" ht="15.75" customHeight="1">
      <c r="A36" s="49"/>
      <c r="B36" s="107" t="s">
        <v>137</v>
      </c>
      <c r="C36" s="110">
        <v>0.89</v>
      </c>
      <c r="D36" s="91">
        <v>0.93</v>
      </c>
      <c r="E36" s="109">
        <v>50.0</v>
      </c>
      <c r="F36" s="91">
        <v>0.28</v>
      </c>
      <c r="G36" s="91">
        <v>0.94</v>
      </c>
      <c r="H36" s="109">
        <v>38.0</v>
      </c>
      <c r="I36" s="91">
        <v>0.22</v>
      </c>
      <c r="J36" s="110">
        <v>0.87</v>
      </c>
      <c r="K36" s="111">
        <v>361.0</v>
      </c>
      <c r="L36" s="110">
        <v>0.54</v>
      </c>
      <c r="M36" s="91">
        <v>0.92</v>
      </c>
      <c r="N36" s="109">
        <v>25.0</v>
      </c>
      <c r="O36" s="91">
        <v>0.42</v>
      </c>
      <c r="P36" s="91">
        <v>0.8</v>
      </c>
      <c r="Q36" s="109">
        <v>22.0</v>
      </c>
      <c r="R36" s="91">
        <v>0.5116279069767442</v>
      </c>
      <c r="S36" s="110">
        <v>0.8</v>
      </c>
      <c r="T36" s="111">
        <v>43.0</v>
      </c>
      <c r="U36" s="110">
        <v>0.42</v>
      </c>
      <c r="V36" s="110">
        <v>0.75</v>
      </c>
      <c r="W36" s="111">
        <v>22.0</v>
      </c>
      <c r="X36" s="110">
        <v>0.54</v>
      </c>
      <c r="AB36" s="76"/>
      <c r="AC36" s="117">
        <v>125.0</v>
      </c>
      <c r="AD36" s="91">
        <v>0.44</v>
      </c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</row>
    <row r="37" ht="15.75" customHeight="1">
      <c r="A37" s="118" t="s">
        <v>153</v>
      </c>
      <c r="B37" s="107" t="s">
        <v>132</v>
      </c>
      <c r="C37" s="110">
        <v>0.01</v>
      </c>
      <c r="D37" s="91">
        <v>0.93</v>
      </c>
      <c r="E37" s="119">
        <v>631.0</v>
      </c>
      <c r="F37" s="122">
        <v>0.5710407239819004</v>
      </c>
      <c r="G37" s="91">
        <v>0.92</v>
      </c>
      <c r="H37" s="119">
        <v>1273.0</v>
      </c>
      <c r="I37" s="122">
        <v>0.6194647201946472</v>
      </c>
      <c r="J37" s="110">
        <v>0.91</v>
      </c>
      <c r="K37" s="120">
        <v>1606.0</v>
      </c>
      <c r="L37" s="123">
        <v>0.6258768511301637</v>
      </c>
      <c r="M37" s="91">
        <v>0.95</v>
      </c>
      <c r="N37" s="119">
        <v>1422.0</v>
      </c>
      <c r="O37" s="122">
        <v>0.7757774140752864</v>
      </c>
      <c r="P37" s="91">
        <v>0.7</v>
      </c>
      <c r="Q37" s="119">
        <v>1293.0</v>
      </c>
      <c r="R37" s="122">
        <v>0.742676622630672</v>
      </c>
      <c r="S37" s="110">
        <v>0.97</v>
      </c>
      <c r="T37" s="120">
        <v>765.0</v>
      </c>
      <c r="U37" s="123">
        <v>0.8342420937840785</v>
      </c>
      <c r="V37" s="110">
        <v>0.59</v>
      </c>
      <c r="W37" s="120">
        <v>803.0</v>
      </c>
      <c r="X37" s="123">
        <v>0.6449799196787148</v>
      </c>
      <c r="AB37" s="76"/>
      <c r="AC37" s="149">
        <v>3069.0</v>
      </c>
      <c r="AD37" s="122">
        <v>0.87</v>
      </c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</row>
    <row r="38" ht="15.75" customHeight="1">
      <c r="A38" s="113"/>
      <c r="B38" s="107" t="s">
        <v>133</v>
      </c>
      <c r="C38" s="110">
        <v>0.9</v>
      </c>
      <c r="D38" s="91">
        <v>0.92</v>
      </c>
      <c r="E38" s="119">
        <v>584.0</v>
      </c>
      <c r="F38" s="91">
        <v>0.63</v>
      </c>
      <c r="G38" s="91">
        <v>0.91</v>
      </c>
      <c r="H38" s="119">
        <v>1231.0</v>
      </c>
      <c r="I38" s="91">
        <v>0.65</v>
      </c>
      <c r="J38" s="110">
        <v>0.92</v>
      </c>
      <c r="K38" s="120">
        <v>1255.0</v>
      </c>
      <c r="L38" s="110">
        <v>0.66</v>
      </c>
      <c r="M38" s="91">
        <v>0.95</v>
      </c>
      <c r="N38" s="119">
        <v>1397.0</v>
      </c>
      <c r="O38" s="91">
        <v>0.79</v>
      </c>
      <c r="P38" s="91">
        <v>0.69</v>
      </c>
      <c r="Q38" s="119">
        <v>1269.0</v>
      </c>
      <c r="R38" s="91">
        <v>0.7473498233215548</v>
      </c>
      <c r="S38" s="110">
        <v>0.97</v>
      </c>
      <c r="T38" s="120">
        <v>700.0</v>
      </c>
      <c r="U38" s="110">
        <v>0.86</v>
      </c>
      <c r="V38" s="110">
        <v>0.58</v>
      </c>
      <c r="W38" s="120">
        <v>781.0</v>
      </c>
      <c r="X38" s="110">
        <v>0.65</v>
      </c>
      <c r="AB38" s="76"/>
      <c r="AC38" s="149">
        <v>2943.0</v>
      </c>
      <c r="AD38" s="91">
        <v>0.9</v>
      </c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</row>
    <row r="39" ht="15.75" customHeight="1">
      <c r="A39" s="49"/>
      <c r="B39" s="107" t="s">
        <v>137</v>
      </c>
      <c r="C39" s="110">
        <v>0.92</v>
      </c>
      <c r="D39" s="91">
        <v>0.95</v>
      </c>
      <c r="E39" s="119">
        <v>47.0</v>
      </c>
      <c r="F39" s="91">
        <v>0.26</v>
      </c>
      <c r="G39" s="91">
        <v>0.96</v>
      </c>
      <c r="H39" s="119">
        <v>42.0</v>
      </c>
      <c r="I39" s="91">
        <v>0.24</v>
      </c>
      <c r="J39" s="110">
        <v>0.91</v>
      </c>
      <c r="K39" s="120">
        <v>351.0</v>
      </c>
      <c r="L39" s="110">
        <v>0.52</v>
      </c>
      <c r="M39" s="91">
        <v>0.96</v>
      </c>
      <c r="N39" s="119">
        <v>25.0</v>
      </c>
      <c r="O39" s="91">
        <v>0.42</v>
      </c>
      <c r="P39" s="91">
        <v>0.84</v>
      </c>
      <c r="Q39" s="119">
        <v>24.0</v>
      </c>
      <c r="R39" s="91">
        <v>0.5581395348837209</v>
      </c>
      <c r="S39" s="110">
        <v>0.95</v>
      </c>
      <c r="T39" s="120">
        <v>65.0</v>
      </c>
      <c r="U39" s="110">
        <v>0.64</v>
      </c>
      <c r="V39" s="110">
        <v>0.74</v>
      </c>
      <c r="W39" s="120">
        <v>22.0</v>
      </c>
      <c r="X39" s="110">
        <v>0.54</v>
      </c>
      <c r="AB39" s="76"/>
      <c r="AC39" s="121">
        <v>126.0</v>
      </c>
      <c r="AD39" s="91">
        <v>0.45</v>
      </c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</row>
    <row r="40" ht="15.75" customHeight="1">
      <c r="A40" s="118" t="s">
        <v>154</v>
      </c>
      <c r="B40" s="107" t="s">
        <v>132</v>
      </c>
      <c r="C40" s="110">
        <v>0.74</v>
      </c>
      <c r="D40" s="91">
        <v>1.0</v>
      </c>
      <c r="E40" s="119">
        <v>1105.0</v>
      </c>
      <c r="F40" s="122">
        <v>1.0</v>
      </c>
      <c r="G40" s="91">
        <v>0.87</v>
      </c>
      <c r="H40" s="119">
        <v>1306.0</v>
      </c>
      <c r="I40" s="122">
        <v>0.6355231143552311</v>
      </c>
      <c r="J40" s="110">
        <v>0.89</v>
      </c>
      <c r="K40" s="120">
        <v>2326.0</v>
      </c>
      <c r="L40" s="123">
        <v>0.9064692127825409</v>
      </c>
      <c r="M40" s="91">
        <v>0.73</v>
      </c>
      <c r="N40" s="119">
        <v>1090.0</v>
      </c>
      <c r="O40" s="122">
        <v>0.5946535733769777</v>
      </c>
      <c r="P40" s="91">
        <v>0.3</v>
      </c>
      <c r="Q40" s="119">
        <v>560.0</v>
      </c>
      <c r="R40" s="122">
        <v>0.32165422171165997</v>
      </c>
      <c r="S40" s="110">
        <v>0.81</v>
      </c>
      <c r="T40" s="120">
        <v>607.0</v>
      </c>
      <c r="U40" s="123">
        <v>0.6619411123227917</v>
      </c>
      <c r="V40" s="110">
        <v>0.19</v>
      </c>
      <c r="W40" s="120">
        <v>137.0</v>
      </c>
      <c r="X40" s="123">
        <v>0.11004016064257029</v>
      </c>
      <c r="AB40" s="76"/>
      <c r="AC40" s="121">
        <v>1017.0</v>
      </c>
      <c r="AD40" s="91">
        <v>0.29</v>
      </c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</row>
    <row r="41" ht="15.75" customHeight="1">
      <c r="A41" s="113"/>
      <c r="B41" s="107" t="s">
        <v>133</v>
      </c>
      <c r="C41" s="110">
        <v>0.71</v>
      </c>
      <c r="D41" s="91">
        <v>1.0</v>
      </c>
      <c r="E41" s="119">
        <v>925.0</v>
      </c>
      <c r="F41" s="91">
        <v>1.0</v>
      </c>
      <c r="G41" s="91">
        <v>0.91</v>
      </c>
      <c r="H41" s="119">
        <v>1137.0</v>
      </c>
      <c r="I41" s="91">
        <v>0.6</v>
      </c>
      <c r="J41" s="110">
        <v>0.88</v>
      </c>
      <c r="K41" s="120">
        <v>1711.0</v>
      </c>
      <c r="L41" s="110">
        <v>0.9</v>
      </c>
      <c r="M41" s="91">
        <v>0.71</v>
      </c>
      <c r="N41" s="119">
        <v>1048.0</v>
      </c>
      <c r="O41" s="91">
        <v>0.59</v>
      </c>
      <c r="P41" s="91">
        <v>0.27</v>
      </c>
      <c r="Q41" s="119">
        <v>526.0</v>
      </c>
      <c r="R41" s="91">
        <v>0.30977620730270905</v>
      </c>
      <c r="S41" s="110">
        <v>0.79</v>
      </c>
      <c r="T41" s="120">
        <v>520.0</v>
      </c>
      <c r="U41" s="110">
        <v>0.64</v>
      </c>
      <c r="V41" s="110">
        <v>0.16</v>
      </c>
      <c r="W41" s="120">
        <v>126.0</v>
      </c>
      <c r="X41" s="110">
        <v>0.1</v>
      </c>
      <c r="AB41" s="76"/>
      <c r="AC41" s="121">
        <v>792.0</v>
      </c>
      <c r="AD41" s="91">
        <v>0.24</v>
      </c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</row>
    <row r="42" ht="15.75" customHeight="1">
      <c r="A42" s="49"/>
      <c r="B42" s="107" t="s">
        <v>137</v>
      </c>
      <c r="C42" s="110">
        <v>0.91</v>
      </c>
      <c r="D42" s="91">
        <v>1.0</v>
      </c>
      <c r="E42" s="109">
        <v>180.0</v>
      </c>
      <c r="F42" s="91">
        <v>1.0</v>
      </c>
      <c r="G42" s="91">
        <v>0.98</v>
      </c>
      <c r="H42" s="109">
        <v>169.0</v>
      </c>
      <c r="I42" s="91">
        <v>0.97</v>
      </c>
      <c r="J42" s="110">
        <v>0.9</v>
      </c>
      <c r="K42" s="111">
        <v>615.0</v>
      </c>
      <c r="L42" s="110"/>
      <c r="M42" s="91">
        <v>0.88</v>
      </c>
      <c r="N42" s="109">
        <v>42.0</v>
      </c>
      <c r="O42" s="91">
        <v>0.71</v>
      </c>
      <c r="P42" s="91">
        <v>0.8</v>
      </c>
      <c r="Q42" s="109">
        <v>34.0</v>
      </c>
      <c r="R42" s="91">
        <v>0.7906976744186046</v>
      </c>
      <c r="S42" s="110">
        <v>0.94</v>
      </c>
      <c r="T42" s="111">
        <v>87.0</v>
      </c>
      <c r="U42" s="110">
        <v>0.85</v>
      </c>
      <c r="V42" s="110">
        <v>0.59</v>
      </c>
      <c r="W42" s="111">
        <v>11.0</v>
      </c>
      <c r="X42" s="110">
        <v>0.27</v>
      </c>
      <c r="AB42" s="76"/>
      <c r="AC42" s="117">
        <v>225.0</v>
      </c>
      <c r="AD42" s="91">
        <v>0.8</v>
      </c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</row>
    <row r="43" ht="15.75" customHeight="1">
      <c r="A43" s="150" t="s">
        <v>155</v>
      </c>
      <c r="B43" s="127"/>
      <c r="C43" s="127"/>
      <c r="D43" s="125"/>
      <c r="E43" s="125"/>
      <c r="F43" s="125"/>
      <c r="G43" s="125"/>
      <c r="H43" s="125"/>
      <c r="I43" s="125"/>
      <c r="J43" s="127"/>
      <c r="K43" s="127"/>
      <c r="L43" s="127"/>
      <c r="M43" s="125"/>
      <c r="N43" s="125"/>
      <c r="O43" s="125"/>
      <c r="P43" s="125"/>
      <c r="Q43" s="125"/>
      <c r="R43" s="125"/>
      <c r="S43" s="127"/>
      <c r="T43" s="148"/>
      <c r="U43" s="127"/>
      <c r="V43" s="127"/>
      <c r="W43" s="127"/>
      <c r="X43" s="127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</row>
    <row r="44" ht="15.75" customHeight="1">
      <c r="A44" s="118" t="s">
        <v>156</v>
      </c>
      <c r="B44" s="107" t="s">
        <v>132</v>
      </c>
      <c r="C44" s="110">
        <v>0.66</v>
      </c>
      <c r="D44" s="91">
        <v>0.72</v>
      </c>
      <c r="E44" s="119">
        <v>691.0</v>
      </c>
      <c r="F44" s="91">
        <v>0.6253393665158371</v>
      </c>
      <c r="G44" s="91">
        <v>0.81</v>
      </c>
      <c r="H44" s="119">
        <v>1614.0</v>
      </c>
      <c r="I44" s="91">
        <v>0.7854014598540145</v>
      </c>
      <c r="J44" s="110">
        <v>0.88</v>
      </c>
      <c r="K44" s="120">
        <v>2261.0</v>
      </c>
      <c r="L44" s="110">
        <v>0.8811379579111458</v>
      </c>
      <c r="M44" s="91">
        <v>0.89</v>
      </c>
      <c r="N44" s="119">
        <v>1602.0</v>
      </c>
      <c r="O44" s="91">
        <v>0.8739770867430442</v>
      </c>
      <c r="P44" s="151">
        <v>0.46</v>
      </c>
      <c r="Q44" s="152">
        <v>589.0</v>
      </c>
      <c r="R44" s="151">
        <v>0.3383113153360138</v>
      </c>
      <c r="S44" s="110">
        <v>0.8</v>
      </c>
      <c r="T44" s="120">
        <v>625.0</v>
      </c>
      <c r="U44" s="110">
        <v>0.6815703380588877</v>
      </c>
      <c r="V44" s="110">
        <v>0.04</v>
      </c>
      <c r="W44" s="120">
        <v>45.0</v>
      </c>
      <c r="X44" s="110">
        <v>0.03614457831325301</v>
      </c>
      <c r="AB44" s="76"/>
      <c r="AC44" s="149">
        <v>3313.0</v>
      </c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</row>
    <row r="45" ht="15.75" customHeight="1">
      <c r="A45" s="113"/>
      <c r="B45" s="107" t="s">
        <v>133</v>
      </c>
      <c r="C45" s="110">
        <v>0.64</v>
      </c>
      <c r="D45" s="91">
        <v>0.68</v>
      </c>
      <c r="E45" s="119">
        <v>538.0</v>
      </c>
      <c r="F45" s="91">
        <v>0.5816216216216217</v>
      </c>
      <c r="G45" s="91">
        <v>0.81</v>
      </c>
      <c r="H45" s="119">
        <v>1468.0</v>
      </c>
      <c r="I45" s="91">
        <v>0.7808510638297872</v>
      </c>
      <c r="J45" s="110">
        <v>0.88</v>
      </c>
      <c r="K45" s="120">
        <v>1685.0</v>
      </c>
      <c r="L45" s="110">
        <v>0.8905919661733616</v>
      </c>
      <c r="M45" s="91">
        <v>0.89</v>
      </c>
      <c r="N45" s="119">
        <v>1556.0</v>
      </c>
      <c r="O45" s="91">
        <v>0.8771138669673055</v>
      </c>
      <c r="P45" s="151">
        <v>0.46</v>
      </c>
      <c r="Q45" s="152">
        <v>564.0</v>
      </c>
      <c r="R45" s="151">
        <v>0.3321554770318021</v>
      </c>
      <c r="S45" s="110">
        <v>0.8</v>
      </c>
      <c r="T45" s="120">
        <v>549.0</v>
      </c>
      <c r="U45" s="110">
        <v>0.6736196319018405</v>
      </c>
      <c r="V45" s="110">
        <v>0.03</v>
      </c>
      <c r="W45" s="120">
        <v>40.0</v>
      </c>
      <c r="X45" s="110">
        <v>0.03322259136212625</v>
      </c>
      <c r="AB45" s="76"/>
      <c r="AC45" s="149">
        <v>3067.0</v>
      </c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</row>
    <row r="46" ht="15.75" customHeight="1">
      <c r="A46" s="49"/>
      <c r="B46" s="107" t="s">
        <v>137</v>
      </c>
      <c r="C46" s="110">
        <v>0.73</v>
      </c>
      <c r="D46" s="91">
        <v>0.88</v>
      </c>
      <c r="E46" s="119">
        <v>153.0</v>
      </c>
      <c r="F46" s="91">
        <v>0.85</v>
      </c>
      <c r="G46" s="91">
        <v>0.84</v>
      </c>
      <c r="H46" s="119">
        <v>146.0</v>
      </c>
      <c r="I46" s="91">
        <v>0.8342857142857143</v>
      </c>
      <c r="J46" s="110">
        <v>0.88</v>
      </c>
      <c r="K46" s="120">
        <v>576.0</v>
      </c>
      <c r="L46" s="110">
        <v>0.8545994065281899</v>
      </c>
      <c r="M46" s="91">
        <v>0.84</v>
      </c>
      <c r="N46" s="119">
        <v>46.0</v>
      </c>
      <c r="O46" s="91">
        <v>0.7796610169491526</v>
      </c>
      <c r="P46" s="151">
        <v>0.57</v>
      </c>
      <c r="Q46" s="152">
        <v>25.0</v>
      </c>
      <c r="R46" s="151">
        <v>0.5813953488372093</v>
      </c>
      <c r="S46" s="110">
        <v>0.77</v>
      </c>
      <c r="T46" s="120">
        <v>76.0</v>
      </c>
      <c r="U46" s="110">
        <v>0.7450980392156863</v>
      </c>
      <c r="V46" s="110">
        <v>0.19</v>
      </c>
      <c r="W46" s="120">
        <v>5.0</v>
      </c>
      <c r="X46" s="110">
        <v>0.12195121951219512</v>
      </c>
      <c r="AB46" s="76"/>
      <c r="AC46" s="121">
        <v>246.0</v>
      </c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</row>
    <row r="47" ht="15.75" customHeight="1">
      <c r="A47" s="118" t="s">
        <v>157</v>
      </c>
      <c r="B47" s="107" t="s">
        <v>132</v>
      </c>
      <c r="C47" s="110">
        <v>0.22</v>
      </c>
      <c r="D47" s="91">
        <v>0.46</v>
      </c>
      <c r="E47" s="92"/>
      <c r="F47" s="91">
        <v>0.38</v>
      </c>
      <c r="G47" s="91">
        <v>0.6</v>
      </c>
      <c r="H47" s="92"/>
      <c r="I47" s="91">
        <v>0.44</v>
      </c>
      <c r="J47" s="110">
        <v>0.18</v>
      </c>
      <c r="K47" s="116"/>
      <c r="L47" s="110">
        <v>0.13</v>
      </c>
      <c r="M47" s="91">
        <v>0.07</v>
      </c>
      <c r="N47" s="92"/>
      <c r="O47" s="91">
        <v>0.03</v>
      </c>
      <c r="P47" s="151">
        <v>0.08</v>
      </c>
      <c r="Q47" s="153"/>
      <c r="R47" s="151">
        <v>0.06</v>
      </c>
      <c r="S47" s="110">
        <v>0.17</v>
      </c>
      <c r="T47" s="116"/>
      <c r="U47" s="110">
        <v>0.09</v>
      </c>
      <c r="V47" s="110">
        <v>0.1</v>
      </c>
      <c r="W47" s="116"/>
      <c r="X47" s="110">
        <v>0.09</v>
      </c>
      <c r="AB47" s="76"/>
      <c r="AC47" s="76"/>
      <c r="AD47" s="91">
        <v>0.02</v>
      </c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</row>
    <row r="48" ht="15.75" customHeight="1">
      <c r="A48" s="113"/>
      <c r="B48" s="107" t="s">
        <v>133</v>
      </c>
      <c r="C48" s="110">
        <v>0.18</v>
      </c>
      <c r="D48" s="91">
        <v>0.42</v>
      </c>
      <c r="E48" s="92"/>
      <c r="F48" s="91">
        <v>0.33</v>
      </c>
      <c r="G48" s="91">
        <v>0.56</v>
      </c>
      <c r="H48" s="92"/>
      <c r="I48" s="91">
        <v>0.42</v>
      </c>
      <c r="J48" s="110">
        <v>0.14</v>
      </c>
      <c r="K48" s="116"/>
      <c r="L48" s="110">
        <v>0.1</v>
      </c>
      <c r="M48" s="91">
        <v>0.05</v>
      </c>
      <c r="N48" s="92"/>
      <c r="O48" s="91">
        <v>0.02</v>
      </c>
      <c r="P48" s="151">
        <v>0.07</v>
      </c>
      <c r="Q48" s="153"/>
      <c r="R48" s="151">
        <v>0.06</v>
      </c>
      <c r="S48" s="110">
        <v>0.13</v>
      </c>
      <c r="T48" s="116"/>
      <c r="U48" s="110">
        <v>0.06</v>
      </c>
      <c r="V48" s="110">
        <v>0.08</v>
      </c>
      <c r="W48" s="116"/>
      <c r="X48" s="110">
        <v>0.09</v>
      </c>
      <c r="AB48" s="76"/>
      <c r="AC48" s="76"/>
      <c r="AD48" s="91">
        <v>0.02</v>
      </c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</row>
    <row r="49" ht="15.75" customHeight="1">
      <c r="A49" s="49"/>
      <c r="B49" s="107" t="s">
        <v>137</v>
      </c>
      <c r="C49" s="110">
        <v>0.43</v>
      </c>
      <c r="D49" s="91">
        <v>0.62</v>
      </c>
      <c r="E49" s="92"/>
      <c r="F49" s="91">
        <v>0.67</v>
      </c>
      <c r="G49" s="91">
        <v>0.74</v>
      </c>
      <c r="H49" s="92"/>
      <c r="I49" s="91">
        <v>0.71</v>
      </c>
      <c r="J49" s="110">
        <v>0.27</v>
      </c>
      <c r="K49" s="116"/>
      <c r="L49" s="110">
        <v>0.19</v>
      </c>
      <c r="M49" s="91">
        <v>0.27</v>
      </c>
      <c r="N49" s="92"/>
      <c r="O49" s="91">
        <v>0.2</v>
      </c>
      <c r="P49" s="91">
        <v>0.37</v>
      </c>
      <c r="Q49" s="92"/>
      <c r="R49" s="91">
        <v>0.4</v>
      </c>
      <c r="S49" s="110">
        <v>0.47</v>
      </c>
      <c r="T49" s="116"/>
      <c r="U49" s="110">
        <v>0.33</v>
      </c>
      <c r="V49" s="110">
        <v>0.4</v>
      </c>
      <c r="W49" s="116"/>
      <c r="X49" s="110">
        <v>0.17</v>
      </c>
      <c r="AB49" s="76"/>
      <c r="AC49" s="76"/>
      <c r="AD49" s="91">
        <v>0.09</v>
      </c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</row>
    <row r="50" ht="15.75" customHeight="1">
      <c r="A50" s="118" t="s">
        <v>158</v>
      </c>
      <c r="B50" s="107" t="s">
        <v>132</v>
      </c>
      <c r="C50" s="110">
        <v>0.19</v>
      </c>
      <c r="D50" s="91">
        <v>0.46</v>
      </c>
      <c r="E50" s="119">
        <v>421.0</v>
      </c>
      <c r="F50" s="122">
        <v>0.38099547511312215</v>
      </c>
      <c r="G50" s="91">
        <v>0.34</v>
      </c>
      <c r="H50" s="92">
        <v>361.0</v>
      </c>
      <c r="I50" s="122">
        <v>0.175669099756691</v>
      </c>
      <c r="J50" s="110">
        <v>0.12</v>
      </c>
      <c r="K50" s="116">
        <v>198.0</v>
      </c>
      <c r="L50" s="123">
        <v>0.07716289945440374</v>
      </c>
      <c r="M50" s="91">
        <v>0.3</v>
      </c>
      <c r="N50" s="92">
        <v>465.0</v>
      </c>
      <c r="O50" s="122">
        <v>0.25368248772504093</v>
      </c>
      <c r="P50" s="91">
        <v>0.06</v>
      </c>
      <c r="Q50" s="92">
        <v>52.0</v>
      </c>
      <c r="R50" s="122">
        <v>0.02986789201608271</v>
      </c>
      <c r="S50" s="110">
        <v>0.05</v>
      </c>
      <c r="T50" s="116">
        <v>20.0</v>
      </c>
      <c r="U50" s="123">
        <v>0.021810250817884406</v>
      </c>
      <c r="V50" s="110">
        <v>0.04</v>
      </c>
      <c r="W50" s="116">
        <v>33.0</v>
      </c>
      <c r="X50" s="123">
        <v>0.02650602409638554</v>
      </c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</row>
    <row r="51" ht="15.75" customHeight="1">
      <c r="A51" s="113"/>
      <c r="B51" s="107" t="s">
        <v>133</v>
      </c>
      <c r="C51" s="110">
        <v>0.14</v>
      </c>
      <c r="D51" s="91">
        <v>0.41</v>
      </c>
      <c r="E51" s="119">
        <v>294.0</v>
      </c>
      <c r="F51" s="122">
        <v>0.3178378378378378</v>
      </c>
      <c r="G51" s="91">
        <v>0.23</v>
      </c>
      <c r="H51" s="119">
        <v>257.0</v>
      </c>
      <c r="I51" s="122">
        <v>0.13670212765957446</v>
      </c>
      <c r="J51" s="110">
        <v>0.07</v>
      </c>
      <c r="K51" s="120">
        <v>93.0</v>
      </c>
      <c r="L51" s="123">
        <v>0.04915433403805497</v>
      </c>
      <c r="M51" s="91">
        <v>0.28</v>
      </c>
      <c r="N51" s="119">
        <v>434.0</v>
      </c>
      <c r="O51" s="122">
        <v>0.24464487034949267</v>
      </c>
      <c r="P51" s="91">
        <v>0.04</v>
      </c>
      <c r="Q51" s="119">
        <v>40.0</v>
      </c>
      <c r="R51" s="122">
        <v>0.023557126030624265</v>
      </c>
      <c r="S51" s="110">
        <v>0.03</v>
      </c>
      <c r="T51" s="120">
        <v>7.0</v>
      </c>
      <c r="U51" s="123">
        <v>0.008588957055214725</v>
      </c>
      <c r="V51" s="110">
        <v>0.02</v>
      </c>
      <c r="W51" s="120">
        <v>29.0</v>
      </c>
      <c r="X51" s="123">
        <v>0.02408637873754153</v>
      </c>
      <c r="AB51" s="76"/>
      <c r="AC51" s="121">
        <v>128.0</v>
      </c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</row>
    <row r="52" ht="15.75" customHeight="1">
      <c r="A52" s="49"/>
      <c r="B52" s="107" t="s">
        <v>137</v>
      </c>
      <c r="C52" s="110">
        <v>0.42</v>
      </c>
      <c r="D52" s="91">
        <v>0.66</v>
      </c>
      <c r="E52" s="119">
        <v>127.0</v>
      </c>
      <c r="F52" s="122">
        <v>0.7055555555555556</v>
      </c>
      <c r="G52" s="91">
        <v>0.7</v>
      </c>
      <c r="H52" s="119">
        <v>104.0</v>
      </c>
      <c r="I52" s="122">
        <v>0.5942857142857143</v>
      </c>
      <c r="J52" s="110">
        <v>0.25</v>
      </c>
      <c r="K52" s="120">
        <v>105.0</v>
      </c>
      <c r="L52" s="123">
        <v>0.15578635014836795</v>
      </c>
      <c r="M52" s="91">
        <v>0.46</v>
      </c>
      <c r="N52" s="119">
        <v>31.0</v>
      </c>
      <c r="O52" s="122">
        <v>0.5254237288135594</v>
      </c>
      <c r="P52" s="91">
        <v>0.23</v>
      </c>
      <c r="Q52" s="119">
        <v>12.0</v>
      </c>
      <c r="R52" s="122">
        <v>0.27906976744186046</v>
      </c>
      <c r="S52" s="110">
        <v>0.24</v>
      </c>
      <c r="T52" s="120">
        <v>13.0</v>
      </c>
      <c r="U52" s="123">
        <v>0.12745098039215685</v>
      </c>
      <c r="V52" s="110">
        <v>0.23</v>
      </c>
      <c r="W52" s="120">
        <v>4.0</v>
      </c>
      <c r="X52" s="123">
        <v>0.0975609756097561</v>
      </c>
      <c r="AB52" s="76"/>
      <c r="AC52" s="121">
        <v>108.0</v>
      </c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</row>
    <row r="53" ht="15.75" customHeight="1">
      <c r="A53" s="118" t="s">
        <v>159</v>
      </c>
      <c r="B53" s="107" t="s">
        <v>132</v>
      </c>
      <c r="C53" s="110">
        <v>0.05</v>
      </c>
      <c r="D53" s="91">
        <v>0.22</v>
      </c>
      <c r="E53" s="119">
        <v>193.0</v>
      </c>
      <c r="F53" s="122">
        <v>0.17466063348416289</v>
      </c>
      <c r="G53" s="91">
        <v>0.11</v>
      </c>
      <c r="H53" s="119">
        <v>155.0</v>
      </c>
      <c r="I53" s="122">
        <v>0.07542579075425791</v>
      </c>
      <c r="J53" s="110">
        <v>0.05</v>
      </c>
      <c r="K53" s="120">
        <v>64.0</v>
      </c>
      <c r="L53" s="123">
        <v>0.02494154325798909</v>
      </c>
      <c r="M53" s="91">
        <v>0.02</v>
      </c>
      <c r="N53" s="119">
        <v>9.0</v>
      </c>
      <c r="O53" s="122">
        <v>0.004909983633387889</v>
      </c>
      <c r="P53" s="91">
        <v>0.03</v>
      </c>
      <c r="Q53" s="119">
        <v>40.0</v>
      </c>
      <c r="R53" s="122">
        <v>0.022975301550832855</v>
      </c>
      <c r="S53" s="110">
        <v>0.01</v>
      </c>
      <c r="T53" s="120">
        <v>0.0</v>
      </c>
      <c r="U53" s="123">
        <v>0.0</v>
      </c>
      <c r="V53" s="110">
        <v>0.02</v>
      </c>
      <c r="W53" s="120">
        <v>17.0</v>
      </c>
      <c r="X53" s="123">
        <v>0.013654618473895583</v>
      </c>
      <c r="AB53" s="76"/>
      <c r="AC53" s="121">
        <v>6.0</v>
      </c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</row>
    <row r="54" ht="15.75" customHeight="1">
      <c r="A54" s="113"/>
      <c r="B54" s="107" t="s">
        <v>133</v>
      </c>
      <c r="C54" s="110">
        <v>0.04</v>
      </c>
      <c r="D54" s="91">
        <v>0.23</v>
      </c>
      <c r="E54" s="109">
        <v>161.0</v>
      </c>
      <c r="F54" s="91">
        <v>0.17</v>
      </c>
      <c r="G54" s="91">
        <v>0.08</v>
      </c>
      <c r="H54" s="109">
        <v>124.0</v>
      </c>
      <c r="I54" s="91">
        <v>0.07</v>
      </c>
      <c r="J54" s="110">
        <v>0.03</v>
      </c>
      <c r="K54" s="111">
        <v>42.0</v>
      </c>
      <c r="L54" s="110">
        <v>0.02</v>
      </c>
      <c r="M54" s="91">
        <v>0.01</v>
      </c>
      <c r="N54" s="109">
        <v>6.0</v>
      </c>
      <c r="O54" s="91">
        <v>0.0</v>
      </c>
      <c r="P54" s="91">
        <v>0.03</v>
      </c>
      <c r="Q54" s="109">
        <v>35.0</v>
      </c>
      <c r="R54" s="91">
        <v>0.02</v>
      </c>
      <c r="S54" s="110">
        <v>0.01</v>
      </c>
      <c r="T54" s="116"/>
      <c r="U54" s="110">
        <v>0.0</v>
      </c>
      <c r="V54" s="110">
        <v>0.01</v>
      </c>
      <c r="W54" s="111">
        <v>16.0</v>
      </c>
      <c r="X54" s="110">
        <v>0.01</v>
      </c>
      <c r="AB54" s="76"/>
      <c r="AC54" s="117">
        <v>3.0</v>
      </c>
      <c r="AD54" s="91">
        <v>0.0</v>
      </c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</row>
    <row r="55" ht="15.75" customHeight="1">
      <c r="A55" s="49"/>
      <c r="B55" s="107" t="s">
        <v>137</v>
      </c>
      <c r="C55" s="110">
        <v>0.1</v>
      </c>
      <c r="D55" s="91">
        <v>0.21</v>
      </c>
      <c r="E55" s="109">
        <v>32.0</v>
      </c>
      <c r="F55" s="91">
        <v>0.18</v>
      </c>
      <c r="G55" s="91">
        <v>0.19</v>
      </c>
      <c r="H55" s="109">
        <v>31.0</v>
      </c>
      <c r="I55" s="91">
        <v>0.18</v>
      </c>
      <c r="J55" s="110">
        <v>0.08</v>
      </c>
      <c r="K55" s="111">
        <v>22.0</v>
      </c>
      <c r="L55" s="110">
        <v>0.03</v>
      </c>
      <c r="M55" s="91">
        <v>0.1</v>
      </c>
      <c r="N55" s="109">
        <v>3.0</v>
      </c>
      <c r="O55" s="91">
        <v>0.05</v>
      </c>
      <c r="P55" s="91">
        <v>0.14</v>
      </c>
      <c r="Q55" s="119">
        <v>5.0</v>
      </c>
      <c r="R55" s="91">
        <v>0.12</v>
      </c>
      <c r="S55" s="110">
        <v>0.01</v>
      </c>
      <c r="T55" s="116"/>
      <c r="U55" s="110">
        <v>0.0</v>
      </c>
      <c r="V55" s="110">
        <v>0.08</v>
      </c>
      <c r="W55" s="111">
        <v>1.0</v>
      </c>
      <c r="X55" s="110">
        <v>0.02</v>
      </c>
      <c r="AB55" s="76"/>
      <c r="AC55" s="117">
        <v>3.0</v>
      </c>
      <c r="AD55" s="91">
        <v>0.0</v>
      </c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</row>
    <row r="56" ht="15.75" customHeight="1">
      <c r="A56" s="118" t="s">
        <v>160</v>
      </c>
      <c r="B56" s="107" t="s">
        <v>132</v>
      </c>
      <c r="C56" s="110">
        <v>0.65</v>
      </c>
      <c r="D56" s="91">
        <v>0.68</v>
      </c>
      <c r="E56" s="119">
        <v>574.0</v>
      </c>
      <c r="F56" s="122">
        <v>0.5194570135746607</v>
      </c>
      <c r="G56" s="91">
        <v>0.71</v>
      </c>
      <c r="H56" s="119">
        <v>1373.0</v>
      </c>
      <c r="I56" s="122">
        <v>0.6681265206812652</v>
      </c>
      <c r="J56" s="110">
        <v>0.63</v>
      </c>
      <c r="K56" s="120">
        <v>1596.0</v>
      </c>
      <c r="L56" s="123">
        <v>0.6219797349961029</v>
      </c>
      <c r="M56" s="91">
        <v>0.73</v>
      </c>
      <c r="N56" s="119">
        <v>1169.0</v>
      </c>
      <c r="O56" s="122">
        <v>0.6377523186033824</v>
      </c>
      <c r="P56" s="151">
        <v>0.28</v>
      </c>
      <c r="Q56" s="152">
        <v>480.0</v>
      </c>
      <c r="R56" s="154">
        <v>0.27570361860999426</v>
      </c>
      <c r="S56" s="110">
        <v>0.67</v>
      </c>
      <c r="T56" s="120">
        <v>613.0</v>
      </c>
      <c r="U56" s="123">
        <v>0.6684841875681571</v>
      </c>
      <c r="V56" s="110">
        <v>0.42</v>
      </c>
      <c r="W56" s="120">
        <v>443.0</v>
      </c>
      <c r="X56" s="123">
        <v>0.35582329317269074</v>
      </c>
      <c r="AB56" s="76"/>
      <c r="AC56" s="149">
        <v>2562.0</v>
      </c>
      <c r="AD56" s="122">
        <v>0.01</v>
      </c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</row>
    <row r="57" ht="15.75" customHeight="1">
      <c r="A57" s="113"/>
      <c r="B57" s="107" t="s">
        <v>133</v>
      </c>
      <c r="C57" s="110">
        <v>0.62</v>
      </c>
      <c r="D57" s="91">
        <v>0.63</v>
      </c>
      <c r="E57" s="119">
        <v>426.0</v>
      </c>
      <c r="F57" s="91">
        <v>0.46</v>
      </c>
      <c r="G57" s="91">
        <v>0.65</v>
      </c>
      <c r="H57" s="119">
        <v>1217.0</v>
      </c>
      <c r="I57" s="91">
        <v>0.65</v>
      </c>
      <c r="J57" s="110">
        <v>0.55</v>
      </c>
      <c r="K57" s="120">
        <v>1057.0</v>
      </c>
      <c r="L57" s="110">
        <v>0.56</v>
      </c>
      <c r="M57" s="91">
        <v>0.72</v>
      </c>
      <c r="N57" s="119">
        <v>1122.0</v>
      </c>
      <c r="O57" s="91">
        <v>0.63</v>
      </c>
      <c r="P57" s="151">
        <v>0.27</v>
      </c>
      <c r="Q57" s="152">
        <v>468.0</v>
      </c>
      <c r="R57" s="151">
        <v>0.28</v>
      </c>
      <c r="S57" s="110">
        <v>0.65</v>
      </c>
      <c r="T57" s="120">
        <v>548.0</v>
      </c>
      <c r="U57" s="110">
        <v>0.67</v>
      </c>
      <c r="V57" s="110">
        <v>0.4</v>
      </c>
      <c r="W57" s="120">
        <v>427.0</v>
      </c>
      <c r="X57" s="110">
        <v>0.35</v>
      </c>
      <c r="AB57" s="76"/>
      <c r="AC57" s="149">
        <v>2328.0</v>
      </c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</row>
    <row r="58" ht="15.75" customHeight="1">
      <c r="A58" s="49"/>
      <c r="B58" s="107" t="s">
        <v>137</v>
      </c>
      <c r="C58" s="110">
        <v>0.83</v>
      </c>
      <c r="D58" s="91">
        <v>0.85</v>
      </c>
      <c r="E58" s="109">
        <v>148.0</v>
      </c>
      <c r="F58" s="91">
        <v>0.82</v>
      </c>
      <c r="G58" s="91">
        <v>0.91</v>
      </c>
      <c r="H58" s="109">
        <v>156.0</v>
      </c>
      <c r="I58" s="91">
        <v>0.89</v>
      </c>
      <c r="J58" s="110">
        <v>0.83</v>
      </c>
      <c r="K58" s="111">
        <v>539.0</v>
      </c>
      <c r="L58" s="110">
        <v>0.8</v>
      </c>
      <c r="M58" s="91">
        <v>0.84</v>
      </c>
      <c r="N58" s="109">
        <v>47.0</v>
      </c>
      <c r="O58" s="91">
        <v>0.8</v>
      </c>
      <c r="P58" s="91">
        <v>0.43</v>
      </c>
      <c r="Q58" s="109">
        <v>12.0</v>
      </c>
      <c r="R58" s="91">
        <v>0.28</v>
      </c>
      <c r="S58" s="110">
        <v>0.8</v>
      </c>
      <c r="T58" s="111">
        <v>65.0</v>
      </c>
      <c r="U58" s="110">
        <v>0.64</v>
      </c>
      <c r="V58" s="110">
        <v>0.64</v>
      </c>
      <c r="W58" s="111">
        <v>16.0</v>
      </c>
      <c r="X58" s="110">
        <v>0.39</v>
      </c>
      <c r="AB58" s="76"/>
      <c r="AC58" s="117">
        <v>234.0</v>
      </c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</row>
    <row r="59" ht="15.75" customHeight="1">
      <c r="A59" s="118" t="s">
        <v>161</v>
      </c>
      <c r="B59" s="107" t="s">
        <v>132</v>
      </c>
      <c r="C59" s="110">
        <v>0.78</v>
      </c>
      <c r="D59" s="91">
        <v>0.63</v>
      </c>
      <c r="E59" s="119">
        <v>806.0</v>
      </c>
      <c r="F59" s="91">
        <v>0.73</v>
      </c>
      <c r="G59" s="91">
        <v>0.83</v>
      </c>
      <c r="H59" s="119">
        <v>1924.0</v>
      </c>
      <c r="I59" s="91">
        <v>0.94</v>
      </c>
      <c r="J59" s="110">
        <v>0.93</v>
      </c>
      <c r="K59" s="120">
        <v>2347.0</v>
      </c>
      <c r="L59" s="110">
        <v>0.91</v>
      </c>
      <c r="M59" s="91">
        <v>0.8</v>
      </c>
      <c r="N59" s="119">
        <v>1565.0</v>
      </c>
      <c r="O59" s="91">
        <v>0.85</v>
      </c>
      <c r="P59" s="91">
        <v>0.89</v>
      </c>
      <c r="Q59" s="119">
        <v>1629.0</v>
      </c>
      <c r="R59" s="91">
        <v>0.94</v>
      </c>
      <c r="S59" s="110">
        <v>0.95</v>
      </c>
      <c r="T59" s="120">
        <v>893.0</v>
      </c>
      <c r="U59" s="110">
        <v>0.97</v>
      </c>
      <c r="V59" s="110">
        <v>0.63</v>
      </c>
      <c r="W59" s="120">
        <v>789.0</v>
      </c>
      <c r="X59" s="110">
        <v>0.63</v>
      </c>
      <c r="AB59" s="76"/>
      <c r="AC59" s="149">
        <v>3255.0</v>
      </c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</row>
    <row r="60" ht="15.75" customHeight="1">
      <c r="A60" s="113"/>
      <c r="B60" s="107" t="s">
        <v>133</v>
      </c>
      <c r="C60" s="110">
        <v>0.83</v>
      </c>
      <c r="D60" s="91">
        <v>0.72</v>
      </c>
      <c r="E60" s="119">
        <v>744.0</v>
      </c>
      <c r="F60" s="91">
        <v>0.8</v>
      </c>
      <c r="G60" s="91">
        <v>0.89</v>
      </c>
      <c r="H60" s="119">
        <v>1787.0</v>
      </c>
      <c r="I60" s="91">
        <v>0.95</v>
      </c>
      <c r="J60" s="110">
        <v>0.95</v>
      </c>
      <c r="K60" s="120">
        <v>1783.0</v>
      </c>
      <c r="L60" s="110">
        <v>0.94</v>
      </c>
      <c r="M60" s="91">
        <v>0.84</v>
      </c>
      <c r="N60" s="119">
        <v>1542.0</v>
      </c>
      <c r="O60" s="91">
        <v>0.87</v>
      </c>
      <c r="P60" s="91">
        <v>0.91</v>
      </c>
      <c r="Q60" s="119">
        <v>1602.0</v>
      </c>
      <c r="R60" s="91">
        <v>0.94</v>
      </c>
      <c r="S60" s="110">
        <v>0.96</v>
      </c>
      <c r="T60" s="120">
        <v>802.0</v>
      </c>
      <c r="U60" s="110">
        <v>0.98</v>
      </c>
      <c r="V60" s="110">
        <v>0.65</v>
      </c>
      <c r="W60" s="120">
        <v>768.0</v>
      </c>
      <c r="X60" s="110">
        <v>0.64</v>
      </c>
      <c r="AB60" s="76"/>
      <c r="AC60" s="149">
        <v>3094.0</v>
      </c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</row>
    <row r="61" ht="15.75" customHeight="1">
      <c r="A61" s="49"/>
      <c r="B61" s="107" t="s">
        <v>137</v>
      </c>
      <c r="C61" s="110">
        <v>0.56</v>
      </c>
      <c r="D61" s="91">
        <v>0.31</v>
      </c>
      <c r="E61" s="109">
        <v>62.0</v>
      </c>
      <c r="F61" s="91">
        <v>0.34</v>
      </c>
      <c r="G61" s="91">
        <v>0.6</v>
      </c>
      <c r="H61" s="109">
        <v>137.0</v>
      </c>
      <c r="I61" s="91">
        <v>0.78</v>
      </c>
      <c r="J61" s="110">
        <v>0.86</v>
      </c>
      <c r="K61" s="111">
        <v>564.0</v>
      </c>
      <c r="L61" s="110">
        <v>0.84</v>
      </c>
      <c r="M61" s="91">
        <v>0.42</v>
      </c>
      <c r="N61" s="109">
        <v>23.0</v>
      </c>
      <c r="O61" s="91">
        <v>0.39</v>
      </c>
      <c r="P61" s="91">
        <v>0.66</v>
      </c>
      <c r="Q61" s="109">
        <v>27.0</v>
      </c>
      <c r="R61" s="91">
        <v>0.63</v>
      </c>
      <c r="S61" s="110">
        <v>0.88</v>
      </c>
      <c r="T61" s="111">
        <v>91.0</v>
      </c>
      <c r="U61" s="110">
        <v>0.89</v>
      </c>
      <c r="V61" s="110">
        <v>0.45</v>
      </c>
      <c r="W61" s="111">
        <v>21.0</v>
      </c>
      <c r="X61" s="110">
        <v>0.51</v>
      </c>
      <c r="AB61" s="76"/>
      <c r="AC61" s="117">
        <v>161.0</v>
      </c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</row>
    <row r="62" ht="15.75" customHeight="1">
      <c r="A62" s="118" t="s">
        <v>162</v>
      </c>
      <c r="B62" s="107" t="s">
        <v>132</v>
      </c>
      <c r="C62" s="108"/>
      <c r="D62" s="122">
        <v>0.01365366483919405</v>
      </c>
      <c r="E62" s="119">
        <v>186.0</v>
      </c>
      <c r="F62" s="122">
        <v>0.16832579185520363</v>
      </c>
      <c r="G62" s="122">
        <v>3.7292390533190227E-4</v>
      </c>
      <c r="H62" s="119">
        <v>1002.0</v>
      </c>
      <c r="I62" s="122">
        <v>0.48759124087591244</v>
      </c>
      <c r="J62" s="123">
        <v>0.07325553155318089</v>
      </c>
      <c r="K62" s="120">
        <v>555.0</v>
      </c>
      <c r="L62" s="123">
        <v>0.2162899454403741</v>
      </c>
      <c r="M62" s="122">
        <v>0.3057419186198484</v>
      </c>
      <c r="N62" s="119">
        <v>462.0</v>
      </c>
      <c r="O62" s="122">
        <v>0.2520458265139116</v>
      </c>
      <c r="P62" s="122">
        <v>0.27190760509016343</v>
      </c>
      <c r="Q62" s="119">
        <v>333.0</v>
      </c>
      <c r="R62" s="122">
        <v>0.19126938541068353</v>
      </c>
      <c r="S62" s="123">
        <v>0.002079112911824288</v>
      </c>
      <c r="T62" s="116"/>
      <c r="U62" s="123">
        <v>0.0</v>
      </c>
      <c r="V62" s="123">
        <v>0.0029313518303906196</v>
      </c>
      <c r="W62" s="120">
        <v>2.0</v>
      </c>
      <c r="X62" s="123">
        <v>0.001606425702811245</v>
      </c>
      <c r="AB62" s="76"/>
      <c r="AC62" s="149">
        <v>1289.0</v>
      </c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</row>
    <row r="63" ht="15.75" customHeight="1">
      <c r="A63" s="113"/>
      <c r="B63" s="107" t="s">
        <v>133</v>
      </c>
      <c r="C63" s="108"/>
      <c r="D63" s="91">
        <v>0.01011099627016582</v>
      </c>
      <c r="E63" s="119">
        <v>171.0</v>
      </c>
      <c r="F63" s="91">
        <v>0.18486486486486486</v>
      </c>
      <c r="G63" s="91">
        <v>4.753981459472308E-4</v>
      </c>
      <c r="H63" s="119">
        <v>950.0</v>
      </c>
      <c r="I63" s="91">
        <v>0.5053191489361702</v>
      </c>
      <c r="J63" s="110">
        <v>0.08389727881464597</v>
      </c>
      <c r="K63" s="120">
        <v>495.0</v>
      </c>
      <c r="L63" s="110">
        <v>0.2616279069767442</v>
      </c>
      <c r="M63" s="91">
        <v>0.3142274472168906</v>
      </c>
      <c r="N63" s="119">
        <v>452.0</v>
      </c>
      <c r="O63" s="91">
        <v>0.2547914317925592</v>
      </c>
      <c r="P63" s="91">
        <v>0.2750388790021323</v>
      </c>
      <c r="Q63" s="119">
        <v>325.0</v>
      </c>
      <c r="R63" s="91">
        <v>0.19140164899882214</v>
      </c>
      <c r="S63" s="110">
        <v>2.997182648310588E-4</v>
      </c>
      <c r="T63" s="116"/>
      <c r="U63" s="110">
        <v>0.0</v>
      </c>
      <c r="V63" s="110">
        <v>0.0019806338028169014</v>
      </c>
      <c r="W63" s="120">
        <v>2.0</v>
      </c>
      <c r="X63" s="110">
        <v>0.0016611295681063123</v>
      </c>
      <c r="AB63" s="76"/>
      <c r="AC63" s="149">
        <v>1251.0</v>
      </c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</row>
    <row r="64" ht="15.75" customHeight="1">
      <c r="A64" s="49"/>
      <c r="B64" s="107" t="s">
        <v>137</v>
      </c>
      <c r="C64" s="108"/>
      <c r="D64" s="91">
        <v>0.02600250626566416</v>
      </c>
      <c r="E64" s="119">
        <v>15.0</v>
      </c>
      <c r="F64" s="91">
        <v>0.08333333333333333</v>
      </c>
      <c r="G64" s="91">
        <v>3.875668552825362E-5</v>
      </c>
      <c r="H64" s="119">
        <v>52.0</v>
      </c>
      <c r="I64" s="91">
        <v>0.29714285714285715</v>
      </c>
      <c r="J64" s="110">
        <v>0.046193560074272</v>
      </c>
      <c r="K64" s="120">
        <v>60.0</v>
      </c>
      <c r="L64" s="110">
        <v>0.08902077151335312</v>
      </c>
      <c r="M64" s="91">
        <v>0.22209082308420056</v>
      </c>
      <c r="N64" s="119">
        <v>10.0</v>
      </c>
      <c r="O64" s="91">
        <v>0.1694915254237288</v>
      </c>
      <c r="P64" s="91">
        <v>0.22247532270311313</v>
      </c>
      <c r="Q64" s="119">
        <v>8.0</v>
      </c>
      <c r="R64" s="91">
        <v>0.18604651162790697</v>
      </c>
      <c r="S64" s="110">
        <v>0.01638027942829613</v>
      </c>
      <c r="T64" s="116"/>
      <c r="U64" s="110">
        <v>0.0</v>
      </c>
      <c r="V64" s="110">
        <v>0.015429122468659595</v>
      </c>
      <c r="W64" s="120">
        <v>0.0</v>
      </c>
      <c r="X64" s="110">
        <v>0.0</v>
      </c>
      <c r="AB64" s="76"/>
      <c r="AC64" s="121">
        <v>38.0</v>
      </c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</row>
    <row r="65" ht="41.25" customHeight="1">
      <c r="A65" s="136" t="s">
        <v>163</v>
      </c>
      <c r="B65" s="107" t="s">
        <v>164</v>
      </c>
      <c r="C65" s="108"/>
      <c r="D65" s="155">
        <v>0.6506966511855292</v>
      </c>
      <c r="E65" s="92">
        <v>822.0</v>
      </c>
      <c r="F65" s="147" t="s">
        <v>165</v>
      </c>
      <c r="G65" s="155">
        <v>0.9448345491259027</v>
      </c>
      <c r="H65" s="92">
        <v>2028.0</v>
      </c>
      <c r="I65" s="147" t="s">
        <v>166</v>
      </c>
      <c r="J65" s="144">
        <v>0.7875704625925121</v>
      </c>
      <c r="K65" s="116">
        <v>1881.0</v>
      </c>
      <c r="L65" s="108" t="s">
        <v>167</v>
      </c>
      <c r="M65" s="155">
        <v>0.7998388080508844</v>
      </c>
      <c r="N65" s="92">
        <v>1544.0</v>
      </c>
      <c r="O65" s="147" t="s">
        <v>168</v>
      </c>
      <c r="P65" s="155">
        <v>0.8920601893733792</v>
      </c>
      <c r="Q65" s="31">
        <v>1603.0</v>
      </c>
      <c r="R65" s="91">
        <v>0.92</v>
      </c>
      <c r="S65" s="144">
        <v>0.9246721398869816</v>
      </c>
      <c r="T65" s="116">
        <v>902.0</v>
      </c>
      <c r="U65" s="110">
        <v>0.98</v>
      </c>
      <c r="V65" s="144">
        <v>0.8347535619333288</v>
      </c>
      <c r="W65" s="116">
        <v>1070.0</v>
      </c>
      <c r="X65" s="108" t="s">
        <v>169</v>
      </c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</row>
    <row r="66" ht="15.75" customHeight="1">
      <c r="A66" s="156" t="s">
        <v>170</v>
      </c>
      <c r="B66" s="157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9"/>
      <c r="R66" s="158"/>
      <c r="S66" s="158"/>
      <c r="T66" s="158"/>
      <c r="U66" s="158"/>
      <c r="V66" s="158"/>
      <c r="W66" s="158"/>
      <c r="X66" s="158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</row>
    <row r="67" ht="15.75" customHeight="1">
      <c r="A67" s="160" t="s">
        <v>171</v>
      </c>
      <c r="B67" s="157" t="s">
        <v>36</v>
      </c>
      <c r="C67" s="158"/>
      <c r="D67" s="158">
        <v>102.0</v>
      </c>
      <c r="E67" s="158">
        <v>0.0</v>
      </c>
      <c r="F67" s="158"/>
      <c r="G67" s="158">
        <v>1325.0</v>
      </c>
      <c r="H67" s="158">
        <v>22.0</v>
      </c>
      <c r="I67" s="158"/>
      <c r="J67" s="158">
        <v>677.0</v>
      </c>
      <c r="K67" s="158">
        <v>19.0</v>
      </c>
      <c r="L67" s="158"/>
      <c r="M67" s="158">
        <v>87.0</v>
      </c>
      <c r="N67" s="158">
        <v>0.0</v>
      </c>
      <c r="O67" s="158"/>
      <c r="P67" s="158">
        <v>57.0</v>
      </c>
      <c r="Q67" s="161" t="s">
        <v>172</v>
      </c>
      <c r="R67" s="158"/>
      <c r="S67" s="158">
        <v>85.0</v>
      </c>
      <c r="T67" s="158">
        <v>2.0</v>
      </c>
      <c r="U67" s="158"/>
      <c r="V67" s="158">
        <v>11.0</v>
      </c>
      <c r="W67" s="158">
        <v>1.0</v>
      </c>
      <c r="X67" s="158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</row>
    <row r="68" ht="15.75" customHeight="1">
      <c r="A68" s="113"/>
      <c r="B68" s="157" t="s">
        <v>173</v>
      </c>
      <c r="C68" s="158"/>
      <c r="D68" s="158">
        <v>13.0</v>
      </c>
      <c r="E68" s="158">
        <v>0.0</v>
      </c>
      <c r="F68" s="158"/>
      <c r="G68" s="158">
        <v>0.0</v>
      </c>
      <c r="H68" s="158">
        <v>0.0</v>
      </c>
      <c r="I68" s="158"/>
      <c r="J68" s="158">
        <v>52.0</v>
      </c>
      <c r="K68" s="158">
        <v>1.0</v>
      </c>
      <c r="L68" s="158"/>
      <c r="M68" s="158">
        <v>16.0</v>
      </c>
      <c r="N68" s="158">
        <v>0.0</v>
      </c>
      <c r="O68" s="158"/>
      <c r="P68" s="158">
        <v>40.0</v>
      </c>
      <c r="Q68" s="113"/>
      <c r="R68" s="158"/>
      <c r="S68" s="158">
        <v>23.0</v>
      </c>
      <c r="T68" s="158">
        <v>1.0</v>
      </c>
      <c r="U68" s="158"/>
      <c r="V68" s="158">
        <v>10.0</v>
      </c>
      <c r="W68" s="158">
        <v>1.0</v>
      </c>
      <c r="X68" s="158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</row>
    <row r="69" ht="15.75" customHeight="1">
      <c r="A69" s="49"/>
      <c r="B69" s="157" t="s">
        <v>174</v>
      </c>
      <c r="C69" s="158"/>
      <c r="D69" s="158">
        <v>89.0</v>
      </c>
      <c r="E69" s="158">
        <v>0.0</v>
      </c>
      <c r="F69" s="158"/>
      <c r="G69" s="158">
        <v>1325.0</v>
      </c>
      <c r="H69" s="158">
        <v>22.0</v>
      </c>
      <c r="I69" s="158"/>
      <c r="J69" s="158">
        <v>625.0</v>
      </c>
      <c r="K69" s="158">
        <v>18.0</v>
      </c>
      <c r="L69" s="158"/>
      <c r="M69" s="158">
        <v>71.0</v>
      </c>
      <c r="N69" s="158">
        <v>0.0</v>
      </c>
      <c r="O69" s="158"/>
      <c r="P69" s="158">
        <v>17.0</v>
      </c>
      <c r="Q69" s="113"/>
      <c r="R69" s="158"/>
      <c r="S69" s="158">
        <v>62.0</v>
      </c>
      <c r="T69" s="158">
        <v>1.0</v>
      </c>
      <c r="U69" s="158"/>
      <c r="V69" s="158">
        <v>1.0</v>
      </c>
      <c r="W69" s="158">
        <v>0.0</v>
      </c>
      <c r="X69" s="158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</row>
    <row r="70" ht="15.75" customHeight="1">
      <c r="A70" s="160" t="s">
        <v>175</v>
      </c>
      <c r="B70" s="157" t="s">
        <v>36</v>
      </c>
      <c r="C70" s="158"/>
      <c r="D70" s="158">
        <v>236.0</v>
      </c>
      <c r="E70" s="158">
        <v>7.0</v>
      </c>
      <c r="F70" s="158"/>
      <c r="G70" s="158">
        <v>562.0</v>
      </c>
      <c r="H70" s="158">
        <v>7.0</v>
      </c>
      <c r="I70" s="158"/>
      <c r="J70" s="158">
        <v>393.0</v>
      </c>
      <c r="K70" s="158">
        <v>7.0</v>
      </c>
      <c r="L70" s="158"/>
      <c r="M70" s="158">
        <v>144.0</v>
      </c>
      <c r="N70" s="158">
        <v>1.0</v>
      </c>
      <c r="O70" s="158"/>
      <c r="P70" s="158">
        <v>67.0</v>
      </c>
      <c r="Q70" s="113"/>
      <c r="R70" s="158"/>
      <c r="S70" s="158">
        <v>131.0</v>
      </c>
      <c r="T70" s="158">
        <v>1.0</v>
      </c>
      <c r="U70" s="158"/>
      <c r="V70" s="158">
        <v>5.0</v>
      </c>
      <c r="W70" s="158">
        <v>2.0</v>
      </c>
      <c r="X70" s="158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</row>
    <row r="71" ht="15.75" customHeight="1">
      <c r="A71" s="113"/>
      <c r="B71" s="157" t="s">
        <v>176</v>
      </c>
      <c r="C71" s="158"/>
      <c r="D71" s="158">
        <v>7.0</v>
      </c>
      <c r="E71" s="158">
        <v>0.0</v>
      </c>
      <c r="F71" s="158"/>
      <c r="G71" s="158">
        <v>0.0</v>
      </c>
      <c r="H71" s="158">
        <v>0.0</v>
      </c>
      <c r="I71" s="158"/>
      <c r="J71" s="158">
        <v>55.0</v>
      </c>
      <c r="K71" s="158">
        <v>1.0</v>
      </c>
      <c r="L71" s="158"/>
      <c r="M71" s="158">
        <v>8.0</v>
      </c>
      <c r="N71" s="158">
        <v>0.0</v>
      </c>
      <c r="O71" s="158"/>
      <c r="P71" s="158">
        <v>20.0</v>
      </c>
      <c r="Q71" s="113"/>
      <c r="R71" s="158"/>
      <c r="S71" s="158">
        <v>5.0</v>
      </c>
      <c r="T71" s="158">
        <v>0.0</v>
      </c>
      <c r="U71" s="158"/>
      <c r="V71" s="158">
        <v>2.0</v>
      </c>
      <c r="W71" s="158">
        <v>1.0</v>
      </c>
      <c r="X71" s="158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</row>
    <row r="72" ht="15.75" customHeight="1">
      <c r="A72" s="49"/>
      <c r="B72" s="157" t="s">
        <v>174</v>
      </c>
      <c r="C72" s="158"/>
      <c r="D72" s="158">
        <v>229.0</v>
      </c>
      <c r="E72" s="158">
        <v>7.0</v>
      </c>
      <c r="F72" s="158"/>
      <c r="G72" s="158">
        <v>562.0</v>
      </c>
      <c r="H72" s="158">
        <v>7.0</v>
      </c>
      <c r="I72" s="158"/>
      <c r="J72" s="158">
        <v>338.0</v>
      </c>
      <c r="K72" s="158">
        <v>6.0</v>
      </c>
      <c r="L72" s="158"/>
      <c r="M72" s="158">
        <v>136.0</v>
      </c>
      <c r="N72" s="158">
        <v>1.0</v>
      </c>
      <c r="O72" s="158"/>
      <c r="P72" s="158">
        <v>47.0</v>
      </c>
      <c r="Q72" s="49"/>
      <c r="R72" s="158"/>
      <c r="S72" s="158">
        <v>126.0</v>
      </c>
      <c r="T72" s="158">
        <v>1.0</v>
      </c>
      <c r="U72" s="158"/>
      <c r="V72" s="158">
        <v>3.0</v>
      </c>
      <c r="W72" s="158">
        <v>1.0</v>
      </c>
      <c r="X72" s="158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</row>
    <row r="73" ht="15.75" customHeight="1"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</row>
    <row r="74" ht="15.75" customHeight="1"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</row>
    <row r="75" ht="15.75" customHeight="1"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</row>
    <row r="76" ht="15.75" customHeight="1"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</row>
    <row r="77" ht="15.75" customHeight="1"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</row>
    <row r="78" ht="15.75" customHeight="1"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</row>
    <row r="79" ht="15.75" customHeight="1"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</row>
    <row r="80" ht="15.75" customHeight="1"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</row>
    <row r="81" ht="15.75" customHeight="1"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</row>
    <row r="82" ht="15.75" customHeight="1"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</row>
    <row r="83" ht="15.75" customHeight="1"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</row>
    <row r="84" ht="15.75" customHeight="1"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</row>
    <row r="85" ht="15.75" customHeight="1"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</row>
    <row r="86" ht="15.75" customHeight="1"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</row>
    <row r="87" ht="15.75" customHeight="1">
      <c r="A87" s="162"/>
      <c r="B87" s="76"/>
      <c r="C87" s="76"/>
      <c r="D87" s="79"/>
      <c r="E87" s="78"/>
      <c r="F87" s="79"/>
      <c r="G87" s="79"/>
      <c r="H87" s="78"/>
      <c r="I87" s="79"/>
      <c r="J87" s="79"/>
      <c r="K87" s="80"/>
      <c r="L87" s="81"/>
      <c r="M87" s="79"/>
      <c r="N87" s="80"/>
      <c r="O87" s="81"/>
      <c r="P87" s="79"/>
      <c r="Q87" s="78"/>
      <c r="R87" s="79"/>
      <c r="S87" s="79"/>
      <c r="T87" s="82"/>
      <c r="U87" s="83"/>
      <c r="V87" s="79"/>
      <c r="W87" s="82"/>
      <c r="X87" s="83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</row>
    <row r="88" ht="15.75" customHeight="1">
      <c r="A88" s="162"/>
      <c r="B88" s="76"/>
      <c r="C88" s="76"/>
      <c r="D88" s="79"/>
      <c r="E88" s="78"/>
      <c r="F88" s="79"/>
      <c r="G88" s="79"/>
      <c r="H88" s="78"/>
      <c r="I88" s="79"/>
      <c r="J88" s="79"/>
      <c r="K88" s="80"/>
      <c r="L88" s="81"/>
      <c r="M88" s="79"/>
      <c r="N88" s="80"/>
      <c r="O88" s="81"/>
      <c r="P88" s="79"/>
      <c r="Q88" s="78"/>
      <c r="R88" s="79"/>
      <c r="S88" s="79"/>
      <c r="T88" s="82"/>
      <c r="U88" s="83"/>
      <c r="V88" s="79"/>
      <c r="W88" s="82"/>
      <c r="X88" s="83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</row>
    <row r="89" ht="15.75" customHeight="1">
      <c r="A89" s="162"/>
      <c r="B89" s="76"/>
      <c r="C89" s="76"/>
      <c r="D89" s="79"/>
      <c r="E89" s="78"/>
      <c r="F89" s="79"/>
      <c r="G89" s="79"/>
      <c r="H89" s="78"/>
      <c r="I89" s="79"/>
      <c r="J89" s="79"/>
      <c r="K89" s="80"/>
      <c r="L89" s="81"/>
      <c r="M89" s="79"/>
      <c r="N89" s="80"/>
      <c r="O89" s="81"/>
      <c r="P89" s="79"/>
      <c r="Q89" s="78"/>
      <c r="R89" s="79"/>
      <c r="S89" s="79"/>
      <c r="T89" s="82"/>
      <c r="U89" s="83"/>
      <c r="V89" s="79"/>
      <c r="W89" s="82"/>
      <c r="X89" s="83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</row>
    <row r="90" ht="15.75" customHeight="1">
      <c r="A90" s="162"/>
      <c r="B90" s="76"/>
      <c r="C90" s="76"/>
      <c r="D90" s="79"/>
      <c r="E90" s="78"/>
      <c r="F90" s="79"/>
      <c r="G90" s="79"/>
      <c r="H90" s="78"/>
      <c r="I90" s="79"/>
      <c r="J90" s="79"/>
      <c r="K90" s="80"/>
      <c r="L90" s="81"/>
      <c r="M90" s="79"/>
      <c r="N90" s="80"/>
      <c r="O90" s="81"/>
      <c r="P90" s="79"/>
      <c r="Q90" s="78"/>
      <c r="R90" s="79"/>
      <c r="S90" s="79"/>
      <c r="T90" s="82"/>
      <c r="U90" s="83"/>
      <c r="V90" s="79"/>
      <c r="W90" s="82"/>
      <c r="X90" s="83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</row>
    <row r="91" ht="15.75" customHeight="1">
      <c r="A91" s="162"/>
      <c r="B91" s="76"/>
      <c r="C91" s="76"/>
      <c r="D91" s="79"/>
      <c r="E91" s="78"/>
      <c r="F91" s="79"/>
      <c r="G91" s="79"/>
      <c r="H91" s="78"/>
      <c r="I91" s="79"/>
      <c r="J91" s="79"/>
      <c r="K91" s="80"/>
      <c r="L91" s="81"/>
      <c r="M91" s="79"/>
      <c r="N91" s="80"/>
      <c r="O91" s="81"/>
      <c r="P91" s="79"/>
      <c r="Q91" s="78"/>
      <c r="R91" s="79"/>
      <c r="S91" s="79"/>
      <c r="T91" s="82"/>
      <c r="U91" s="83"/>
      <c r="V91" s="79"/>
      <c r="W91" s="82"/>
      <c r="X91" s="83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</row>
    <row r="92" ht="15.75" customHeight="1">
      <c r="A92" s="162"/>
      <c r="B92" s="76"/>
      <c r="C92" s="76"/>
      <c r="D92" s="79"/>
      <c r="E92" s="78"/>
      <c r="F92" s="79"/>
      <c r="G92" s="79"/>
      <c r="H92" s="78"/>
      <c r="I92" s="79"/>
      <c r="J92" s="79"/>
      <c r="K92" s="80"/>
      <c r="L92" s="81"/>
      <c r="M92" s="79"/>
      <c r="N92" s="80"/>
      <c r="O92" s="81"/>
      <c r="P92" s="79"/>
      <c r="Q92" s="78"/>
      <c r="R92" s="79"/>
      <c r="S92" s="79"/>
      <c r="T92" s="82"/>
      <c r="U92" s="83"/>
      <c r="V92" s="79"/>
      <c r="W92" s="82"/>
      <c r="X92" s="83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</row>
    <row r="93" ht="15.75" customHeight="1">
      <c r="A93" s="162"/>
      <c r="B93" s="76"/>
      <c r="C93" s="76"/>
      <c r="D93" s="79"/>
      <c r="E93" s="78"/>
      <c r="F93" s="79"/>
      <c r="G93" s="79"/>
      <c r="H93" s="78"/>
      <c r="I93" s="79"/>
      <c r="J93" s="79"/>
      <c r="K93" s="80"/>
      <c r="L93" s="81"/>
      <c r="M93" s="79"/>
      <c r="N93" s="80"/>
      <c r="O93" s="81"/>
      <c r="P93" s="79"/>
      <c r="Q93" s="78"/>
      <c r="R93" s="79"/>
      <c r="S93" s="79"/>
      <c r="T93" s="82"/>
      <c r="U93" s="83"/>
      <c r="V93" s="79"/>
      <c r="W93" s="82"/>
      <c r="X93" s="83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</row>
    <row r="94" ht="15.75" customHeight="1">
      <c r="A94" s="162"/>
      <c r="B94" s="76"/>
      <c r="C94" s="76"/>
      <c r="D94" s="79"/>
      <c r="E94" s="78"/>
      <c r="F94" s="79"/>
      <c r="G94" s="79"/>
      <c r="H94" s="78"/>
      <c r="I94" s="79"/>
      <c r="J94" s="79"/>
      <c r="K94" s="80"/>
      <c r="L94" s="81"/>
      <c r="M94" s="79"/>
      <c r="N94" s="80"/>
      <c r="O94" s="81"/>
      <c r="P94" s="79"/>
      <c r="Q94" s="78"/>
      <c r="R94" s="79"/>
      <c r="S94" s="79"/>
      <c r="T94" s="82"/>
      <c r="U94" s="83"/>
      <c r="V94" s="79"/>
      <c r="W94" s="82"/>
      <c r="X94" s="83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</row>
    <row r="95" ht="15.75" customHeight="1">
      <c r="A95" s="162"/>
      <c r="B95" s="76"/>
      <c r="C95" s="76"/>
      <c r="D95" s="79"/>
      <c r="E95" s="78"/>
      <c r="F95" s="79"/>
      <c r="G95" s="79"/>
      <c r="H95" s="78"/>
      <c r="I95" s="79"/>
      <c r="J95" s="79"/>
      <c r="K95" s="80"/>
      <c r="L95" s="81"/>
      <c r="M95" s="79"/>
      <c r="N95" s="80"/>
      <c r="O95" s="81"/>
      <c r="P95" s="79"/>
      <c r="Q95" s="78"/>
      <c r="R95" s="79"/>
      <c r="S95" s="79"/>
      <c r="T95" s="82"/>
      <c r="U95" s="83"/>
      <c r="V95" s="79"/>
      <c r="W95" s="82"/>
      <c r="X95" s="83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</row>
    <row r="96" ht="15.75" customHeight="1">
      <c r="A96" s="162"/>
      <c r="B96" s="76"/>
      <c r="C96" s="76"/>
      <c r="D96" s="79"/>
      <c r="E96" s="78"/>
      <c r="F96" s="79"/>
      <c r="G96" s="79"/>
      <c r="H96" s="78"/>
      <c r="I96" s="79"/>
      <c r="J96" s="79"/>
      <c r="K96" s="80"/>
      <c r="L96" s="81"/>
      <c r="M96" s="79"/>
      <c r="N96" s="80"/>
      <c r="O96" s="81"/>
      <c r="P96" s="79"/>
      <c r="Q96" s="78"/>
      <c r="R96" s="79"/>
      <c r="S96" s="79"/>
      <c r="T96" s="82"/>
      <c r="U96" s="83"/>
      <c r="V96" s="79"/>
      <c r="W96" s="82"/>
      <c r="X96" s="83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</row>
    <row r="97" ht="15.75" customHeight="1">
      <c r="A97" s="162"/>
      <c r="B97" s="76"/>
      <c r="C97" s="76"/>
      <c r="D97" s="79"/>
      <c r="E97" s="78"/>
      <c r="F97" s="79"/>
      <c r="G97" s="79"/>
      <c r="H97" s="78"/>
      <c r="I97" s="79"/>
      <c r="J97" s="79"/>
      <c r="K97" s="80"/>
      <c r="L97" s="81"/>
      <c r="M97" s="79"/>
      <c r="N97" s="80"/>
      <c r="O97" s="81"/>
      <c r="P97" s="79"/>
      <c r="Q97" s="78"/>
      <c r="R97" s="79"/>
      <c r="S97" s="79"/>
      <c r="T97" s="82"/>
      <c r="U97" s="83"/>
      <c r="V97" s="79"/>
      <c r="W97" s="82"/>
      <c r="X97" s="83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</row>
    <row r="98" ht="15.75" customHeight="1">
      <c r="A98" s="162"/>
      <c r="B98" s="76"/>
      <c r="C98" s="76"/>
      <c r="D98" s="79"/>
      <c r="E98" s="78"/>
      <c r="F98" s="79"/>
      <c r="G98" s="79"/>
      <c r="H98" s="78"/>
      <c r="I98" s="79"/>
      <c r="J98" s="79"/>
      <c r="K98" s="80"/>
      <c r="L98" s="81"/>
      <c r="M98" s="79"/>
      <c r="N98" s="80"/>
      <c r="O98" s="81"/>
      <c r="P98" s="79"/>
      <c r="Q98" s="78"/>
      <c r="R98" s="79"/>
      <c r="S98" s="79"/>
      <c r="T98" s="82"/>
      <c r="U98" s="83"/>
      <c r="V98" s="79"/>
      <c r="W98" s="82"/>
      <c r="X98" s="83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</row>
    <row r="99" ht="15.75" customHeight="1">
      <c r="A99" s="162"/>
      <c r="B99" s="76"/>
      <c r="C99" s="76"/>
      <c r="D99" s="79"/>
      <c r="E99" s="78"/>
      <c r="F99" s="79"/>
      <c r="G99" s="79"/>
      <c r="H99" s="78"/>
      <c r="I99" s="79"/>
      <c r="J99" s="79"/>
      <c r="K99" s="80"/>
      <c r="L99" s="81"/>
      <c r="M99" s="79"/>
      <c r="N99" s="80"/>
      <c r="O99" s="81"/>
      <c r="P99" s="79"/>
      <c r="Q99" s="78"/>
      <c r="R99" s="79"/>
      <c r="S99" s="79"/>
      <c r="T99" s="82"/>
      <c r="U99" s="83"/>
      <c r="V99" s="79"/>
      <c r="W99" s="82"/>
      <c r="X99" s="83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</row>
    <row r="100" ht="15.75" customHeight="1">
      <c r="A100" s="162"/>
      <c r="B100" s="76"/>
      <c r="C100" s="76"/>
      <c r="D100" s="79"/>
      <c r="E100" s="78"/>
      <c r="F100" s="79"/>
      <c r="G100" s="79"/>
      <c r="H100" s="78"/>
      <c r="I100" s="79"/>
      <c r="J100" s="79"/>
      <c r="K100" s="80"/>
      <c r="L100" s="81"/>
      <c r="M100" s="79"/>
      <c r="N100" s="80"/>
      <c r="O100" s="81"/>
      <c r="P100" s="79"/>
      <c r="Q100" s="78"/>
      <c r="R100" s="79"/>
      <c r="S100" s="79"/>
      <c r="T100" s="82"/>
      <c r="U100" s="83"/>
      <c r="V100" s="79"/>
      <c r="W100" s="82"/>
      <c r="X100" s="83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</row>
    <row r="101" ht="15.75" customHeight="1">
      <c r="A101" s="162"/>
      <c r="B101" s="76"/>
      <c r="C101" s="76"/>
      <c r="D101" s="79"/>
      <c r="E101" s="78"/>
      <c r="F101" s="79"/>
      <c r="G101" s="79"/>
      <c r="H101" s="78"/>
      <c r="I101" s="79"/>
      <c r="J101" s="79"/>
      <c r="K101" s="80"/>
      <c r="L101" s="81"/>
      <c r="M101" s="79"/>
      <c r="N101" s="80"/>
      <c r="O101" s="81"/>
      <c r="P101" s="79"/>
      <c r="Q101" s="78"/>
      <c r="R101" s="79"/>
      <c r="S101" s="79"/>
      <c r="T101" s="82"/>
      <c r="U101" s="83"/>
      <c r="V101" s="79"/>
      <c r="W101" s="82"/>
      <c r="X101" s="83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</row>
    <row r="102" ht="15.75" customHeight="1">
      <c r="A102" s="162"/>
      <c r="B102" s="76"/>
      <c r="C102" s="76"/>
      <c r="D102" s="79"/>
      <c r="E102" s="78"/>
      <c r="F102" s="79"/>
      <c r="G102" s="79"/>
      <c r="H102" s="78"/>
      <c r="I102" s="79"/>
      <c r="J102" s="79"/>
      <c r="K102" s="80"/>
      <c r="L102" s="81"/>
      <c r="M102" s="79"/>
      <c r="N102" s="80"/>
      <c r="O102" s="81"/>
      <c r="P102" s="79"/>
      <c r="Q102" s="78"/>
      <c r="R102" s="79"/>
      <c r="S102" s="79"/>
      <c r="T102" s="82"/>
      <c r="U102" s="83"/>
      <c r="V102" s="79"/>
      <c r="W102" s="82"/>
      <c r="X102" s="83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</row>
    <row r="103" ht="15.75" customHeight="1">
      <c r="A103" s="162"/>
      <c r="B103" s="76"/>
      <c r="C103" s="76"/>
      <c r="D103" s="79"/>
      <c r="E103" s="78"/>
      <c r="F103" s="79"/>
      <c r="G103" s="79"/>
      <c r="H103" s="78"/>
      <c r="I103" s="79"/>
      <c r="J103" s="79"/>
      <c r="K103" s="80"/>
      <c r="L103" s="81"/>
      <c r="M103" s="79"/>
      <c r="N103" s="80"/>
      <c r="O103" s="81"/>
      <c r="P103" s="79"/>
      <c r="Q103" s="78"/>
      <c r="R103" s="79"/>
      <c r="S103" s="79"/>
      <c r="T103" s="82"/>
      <c r="U103" s="83"/>
      <c r="V103" s="79"/>
      <c r="W103" s="82"/>
      <c r="X103" s="83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</row>
    <row r="104" ht="15.75" customHeight="1">
      <c r="A104" s="162"/>
      <c r="B104" s="76"/>
      <c r="C104" s="76"/>
      <c r="D104" s="79"/>
      <c r="E104" s="78"/>
      <c r="F104" s="79"/>
      <c r="G104" s="79"/>
      <c r="H104" s="78"/>
      <c r="I104" s="79"/>
      <c r="J104" s="79"/>
      <c r="K104" s="80"/>
      <c r="L104" s="81"/>
      <c r="M104" s="79"/>
      <c r="N104" s="80"/>
      <c r="O104" s="81"/>
      <c r="P104" s="79"/>
      <c r="Q104" s="78"/>
      <c r="R104" s="79"/>
      <c r="S104" s="79"/>
      <c r="T104" s="82"/>
      <c r="U104" s="83"/>
      <c r="V104" s="79"/>
      <c r="W104" s="82"/>
      <c r="X104" s="83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</row>
    <row r="105" ht="15.75" customHeight="1">
      <c r="A105" s="162"/>
      <c r="B105" s="76"/>
      <c r="C105" s="76"/>
      <c r="D105" s="79"/>
      <c r="E105" s="78"/>
      <c r="F105" s="79"/>
      <c r="G105" s="79"/>
      <c r="H105" s="78"/>
      <c r="I105" s="79"/>
      <c r="J105" s="79"/>
      <c r="K105" s="80"/>
      <c r="L105" s="81"/>
      <c r="M105" s="79"/>
      <c r="N105" s="80"/>
      <c r="O105" s="81"/>
      <c r="P105" s="79"/>
      <c r="Q105" s="78"/>
      <c r="R105" s="79"/>
      <c r="S105" s="79"/>
      <c r="T105" s="82"/>
      <c r="U105" s="83"/>
      <c r="V105" s="79"/>
      <c r="W105" s="82"/>
      <c r="X105" s="83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</row>
    <row r="106" ht="15.75" customHeight="1">
      <c r="A106" s="162"/>
      <c r="B106" s="76"/>
      <c r="C106" s="76"/>
      <c r="D106" s="79"/>
      <c r="E106" s="78"/>
      <c r="F106" s="79"/>
      <c r="G106" s="79"/>
      <c r="H106" s="78"/>
      <c r="I106" s="79"/>
      <c r="J106" s="79"/>
      <c r="K106" s="80"/>
      <c r="L106" s="81"/>
      <c r="M106" s="79"/>
      <c r="N106" s="80"/>
      <c r="O106" s="81"/>
      <c r="P106" s="79"/>
      <c r="Q106" s="78"/>
      <c r="R106" s="79"/>
      <c r="S106" s="79"/>
      <c r="T106" s="82"/>
      <c r="U106" s="83"/>
      <c r="V106" s="79"/>
      <c r="W106" s="82"/>
      <c r="X106" s="83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</row>
    <row r="107" ht="15.75" customHeight="1">
      <c r="A107" s="162"/>
      <c r="B107" s="76"/>
      <c r="C107" s="76"/>
      <c r="D107" s="79"/>
      <c r="E107" s="78"/>
      <c r="F107" s="79"/>
      <c r="G107" s="79"/>
      <c r="H107" s="78"/>
      <c r="I107" s="79"/>
      <c r="J107" s="79"/>
      <c r="K107" s="80"/>
      <c r="L107" s="81"/>
      <c r="M107" s="79"/>
      <c r="N107" s="80"/>
      <c r="O107" s="81"/>
      <c r="P107" s="79"/>
      <c r="Q107" s="78"/>
      <c r="R107" s="79"/>
      <c r="S107" s="79"/>
      <c r="T107" s="82"/>
      <c r="U107" s="83"/>
      <c r="V107" s="79"/>
      <c r="W107" s="82"/>
      <c r="X107" s="83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</row>
    <row r="108" ht="15.75" customHeight="1">
      <c r="A108" s="162"/>
      <c r="B108" s="76"/>
      <c r="C108" s="76"/>
      <c r="D108" s="79"/>
      <c r="E108" s="78"/>
      <c r="F108" s="79"/>
      <c r="G108" s="79"/>
      <c r="H108" s="78"/>
      <c r="I108" s="79"/>
      <c r="J108" s="79"/>
      <c r="K108" s="80"/>
      <c r="L108" s="81"/>
      <c r="M108" s="79"/>
      <c r="N108" s="80"/>
      <c r="O108" s="81"/>
      <c r="P108" s="79"/>
      <c r="Q108" s="78"/>
      <c r="R108" s="79"/>
      <c r="S108" s="79"/>
      <c r="T108" s="82"/>
      <c r="U108" s="83"/>
      <c r="V108" s="79"/>
      <c r="W108" s="82"/>
      <c r="X108" s="83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</row>
    <row r="109" ht="15.75" customHeight="1">
      <c r="A109" s="162"/>
      <c r="B109" s="76"/>
      <c r="C109" s="76"/>
      <c r="D109" s="79"/>
      <c r="E109" s="78"/>
      <c r="F109" s="79"/>
      <c r="G109" s="79"/>
      <c r="H109" s="78"/>
      <c r="I109" s="79"/>
      <c r="J109" s="79"/>
      <c r="K109" s="80"/>
      <c r="L109" s="81"/>
      <c r="M109" s="79"/>
      <c r="N109" s="80"/>
      <c r="O109" s="81"/>
      <c r="P109" s="79"/>
      <c r="Q109" s="78"/>
      <c r="R109" s="79"/>
      <c r="S109" s="79"/>
      <c r="T109" s="82"/>
      <c r="U109" s="83"/>
      <c r="V109" s="79"/>
      <c r="W109" s="82"/>
      <c r="X109" s="83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</row>
    <row r="110" ht="15.75" customHeight="1">
      <c r="A110" s="162"/>
      <c r="B110" s="76"/>
      <c r="C110" s="76"/>
      <c r="D110" s="79"/>
      <c r="E110" s="78"/>
      <c r="F110" s="79"/>
      <c r="G110" s="79"/>
      <c r="H110" s="78"/>
      <c r="I110" s="79"/>
      <c r="J110" s="79"/>
      <c r="K110" s="80"/>
      <c r="L110" s="81"/>
      <c r="M110" s="79"/>
      <c r="N110" s="80"/>
      <c r="O110" s="81"/>
      <c r="P110" s="79"/>
      <c r="Q110" s="78"/>
      <c r="R110" s="79"/>
      <c r="S110" s="79"/>
      <c r="T110" s="82"/>
      <c r="U110" s="83"/>
      <c r="V110" s="79"/>
      <c r="W110" s="82"/>
      <c r="X110" s="83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</row>
    <row r="111" ht="15.75" customHeight="1">
      <c r="A111" s="162"/>
      <c r="B111" s="76"/>
      <c r="C111" s="76"/>
      <c r="D111" s="79"/>
      <c r="E111" s="78"/>
      <c r="F111" s="79"/>
      <c r="G111" s="79"/>
      <c r="H111" s="78"/>
      <c r="I111" s="79"/>
      <c r="J111" s="79"/>
      <c r="K111" s="80"/>
      <c r="L111" s="81"/>
      <c r="M111" s="79"/>
      <c r="N111" s="80"/>
      <c r="O111" s="81"/>
      <c r="P111" s="79"/>
      <c r="Q111" s="78"/>
      <c r="R111" s="79"/>
      <c r="S111" s="79"/>
      <c r="T111" s="82"/>
      <c r="U111" s="83"/>
      <c r="V111" s="79"/>
      <c r="W111" s="82"/>
      <c r="X111" s="83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</row>
    <row r="112" ht="15.75" customHeight="1">
      <c r="A112" s="162"/>
      <c r="B112" s="76"/>
      <c r="C112" s="76"/>
      <c r="D112" s="79"/>
      <c r="E112" s="78"/>
      <c r="F112" s="79"/>
      <c r="G112" s="79"/>
      <c r="H112" s="78"/>
      <c r="I112" s="79"/>
      <c r="J112" s="79"/>
      <c r="K112" s="80"/>
      <c r="L112" s="81"/>
      <c r="M112" s="79"/>
      <c r="N112" s="80"/>
      <c r="O112" s="81"/>
      <c r="P112" s="79"/>
      <c r="Q112" s="78"/>
      <c r="R112" s="79"/>
      <c r="S112" s="79"/>
      <c r="T112" s="82"/>
      <c r="U112" s="83"/>
      <c r="V112" s="79"/>
      <c r="W112" s="82"/>
      <c r="X112" s="83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</row>
    <row r="113" ht="15.75" customHeight="1">
      <c r="A113" s="162"/>
      <c r="B113" s="76"/>
      <c r="C113" s="76"/>
      <c r="D113" s="79"/>
      <c r="E113" s="78"/>
      <c r="F113" s="79"/>
      <c r="G113" s="79"/>
      <c r="H113" s="78"/>
      <c r="I113" s="79"/>
      <c r="J113" s="79"/>
      <c r="K113" s="80"/>
      <c r="L113" s="81"/>
      <c r="M113" s="79"/>
      <c r="N113" s="80"/>
      <c r="O113" s="81"/>
      <c r="P113" s="79"/>
      <c r="Q113" s="78"/>
      <c r="R113" s="79"/>
      <c r="S113" s="79"/>
      <c r="T113" s="82"/>
      <c r="U113" s="83"/>
      <c r="V113" s="79"/>
      <c r="W113" s="82"/>
      <c r="X113" s="83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</row>
    <row r="114" ht="15.75" customHeight="1">
      <c r="A114" s="162"/>
      <c r="B114" s="76"/>
      <c r="C114" s="76"/>
      <c r="D114" s="79"/>
      <c r="E114" s="78"/>
      <c r="F114" s="79"/>
      <c r="G114" s="79"/>
      <c r="H114" s="78"/>
      <c r="I114" s="79"/>
      <c r="J114" s="79"/>
      <c r="K114" s="80"/>
      <c r="L114" s="81"/>
      <c r="M114" s="79"/>
      <c r="N114" s="80"/>
      <c r="O114" s="81"/>
      <c r="P114" s="79"/>
      <c r="Q114" s="78"/>
      <c r="R114" s="79"/>
      <c r="S114" s="79"/>
      <c r="T114" s="82"/>
      <c r="U114" s="83"/>
      <c r="V114" s="79"/>
      <c r="W114" s="82"/>
      <c r="X114" s="83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</row>
    <row r="115" ht="15.75" customHeight="1">
      <c r="A115" s="162"/>
      <c r="B115" s="76"/>
      <c r="C115" s="76"/>
      <c r="D115" s="79"/>
      <c r="E115" s="78"/>
      <c r="F115" s="79"/>
      <c r="G115" s="79"/>
      <c r="H115" s="78"/>
      <c r="I115" s="79"/>
      <c r="J115" s="79"/>
      <c r="K115" s="80"/>
      <c r="L115" s="81"/>
      <c r="M115" s="79"/>
      <c r="N115" s="80"/>
      <c r="O115" s="81"/>
      <c r="P115" s="79"/>
      <c r="Q115" s="78"/>
      <c r="R115" s="79"/>
      <c r="S115" s="79"/>
      <c r="T115" s="82"/>
      <c r="U115" s="83"/>
      <c r="V115" s="79"/>
      <c r="W115" s="82"/>
      <c r="X115" s="83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</row>
    <row r="116" ht="15.75" customHeight="1">
      <c r="A116" s="162"/>
      <c r="B116" s="76"/>
      <c r="C116" s="76"/>
      <c r="D116" s="79"/>
      <c r="E116" s="78"/>
      <c r="F116" s="79"/>
      <c r="G116" s="79"/>
      <c r="H116" s="78"/>
      <c r="I116" s="79"/>
      <c r="J116" s="79"/>
      <c r="K116" s="80"/>
      <c r="L116" s="81"/>
      <c r="M116" s="79"/>
      <c r="N116" s="80"/>
      <c r="O116" s="81"/>
      <c r="P116" s="79"/>
      <c r="Q116" s="78"/>
      <c r="R116" s="79"/>
      <c r="S116" s="79"/>
      <c r="T116" s="82"/>
      <c r="U116" s="83"/>
      <c r="V116" s="79"/>
      <c r="W116" s="82"/>
      <c r="X116" s="83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</row>
    <row r="117" ht="15.75" customHeight="1">
      <c r="A117" s="162"/>
      <c r="B117" s="76"/>
      <c r="C117" s="76"/>
      <c r="D117" s="79"/>
      <c r="E117" s="78"/>
      <c r="F117" s="79"/>
      <c r="G117" s="79"/>
      <c r="H117" s="78"/>
      <c r="I117" s="79"/>
      <c r="J117" s="79"/>
      <c r="K117" s="80"/>
      <c r="L117" s="81"/>
      <c r="M117" s="79"/>
      <c r="N117" s="80"/>
      <c r="O117" s="81"/>
      <c r="P117" s="79"/>
      <c r="Q117" s="78"/>
      <c r="R117" s="79"/>
      <c r="S117" s="79"/>
      <c r="T117" s="82"/>
      <c r="U117" s="83"/>
      <c r="V117" s="79"/>
      <c r="W117" s="82"/>
      <c r="X117" s="83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</row>
    <row r="118" ht="15.75" customHeight="1">
      <c r="A118" s="162"/>
      <c r="B118" s="76"/>
      <c r="C118" s="76"/>
      <c r="D118" s="79"/>
      <c r="E118" s="78"/>
      <c r="F118" s="79"/>
      <c r="G118" s="79"/>
      <c r="H118" s="78"/>
      <c r="I118" s="79"/>
      <c r="J118" s="79"/>
      <c r="K118" s="80"/>
      <c r="L118" s="81"/>
      <c r="M118" s="79"/>
      <c r="N118" s="80"/>
      <c r="O118" s="81"/>
      <c r="P118" s="79"/>
      <c r="Q118" s="78"/>
      <c r="R118" s="79"/>
      <c r="S118" s="79"/>
      <c r="T118" s="82"/>
      <c r="U118" s="83"/>
      <c r="V118" s="79"/>
      <c r="W118" s="82"/>
      <c r="X118" s="83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</row>
    <row r="119" ht="15.75" customHeight="1">
      <c r="A119" s="162"/>
      <c r="B119" s="76"/>
      <c r="C119" s="76"/>
      <c r="D119" s="79"/>
      <c r="E119" s="78"/>
      <c r="F119" s="79"/>
      <c r="G119" s="79"/>
      <c r="H119" s="78"/>
      <c r="I119" s="79"/>
      <c r="J119" s="79"/>
      <c r="K119" s="80"/>
      <c r="L119" s="81"/>
      <c r="M119" s="79"/>
      <c r="N119" s="80"/>
      <c r="O119" s="81"/>
      <c r="P119" s="79"/>
      <c r="Q119" s="78"/>
      <c r="R119" s="79"/>
      <c r="S119" s="79"/>
      <c r="T119" s="82"/>
      <c r="U119" s="83"/>
      <c r="V119" s="79"/>
      <c r="W119" s="82"/>
      <c r="X119" s="83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</row>
    <row r="120" ht="15.75" customHeight="1">
      <c r="A120" s="162"/>
      <c r="B120" s="76"/>
      <c r="C120" s="76"/>
      <c r="D120" s="79"/>
      <c r="E120" s="78"/>
      <c r="F120" s="79"/>
      <c r="G120" s="79"/>
      <c r="H120" s="78"/>
      <c r="I120" s="79"/>
      <c r="J120" s="79"/>
      <c r="K120" s="80"/>
      <c r="L120" s="81"/>
      <c r="M120" s="79"/>
      <c r="N120" s="80"/>
      <c r="O120" s="81"/>
      <c r="P120" s="79"/>
      <c r="Q120" s="78"/>
      <c r="R120" s="79"/>
      <c r="S120" s="79"/>
      <c r="T120" s="82"/>
      <c r="U120" s="83"/>
      <c r="V120" s="79"/>
      <c r="W120" s="82"/>
      <c r="X120" s="83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</row>
    <row r="121" ht="15.75" customHeight="1">
      <c r="A121" s="162"/>
      <c r="B121" s="76"/>
      <c r="C121" s="76"/>
      <c r="D121" s="79"/>
      <c r="E121" s="78"/>
      <c r="F121" s="79"/>
      <c r="G121" s="79"/>
      <c r="H121" s="78"/>
      <c r="I121" s="79"/>
      <c r="J121" s="79"/>
      <c r="K121" s="80"/>
      <c r="L121" s="81"/>
      <c r="M121" s="79"/>
      <c r="N121" s="80"/>
      <c r="O121" s="81"/>
      <c r="P121" s="79"/>
      <c r="Q121" s="78"/>
      <c r="R121" s="79"/>
      <c r="S121" s="79"/>
      <c r="T121" s="82"/>
      <c r="U121" s="83"/>
      <c r="V121" s="79"/>
      <c r="W121" s="82"/>
      <c r="X121" s="83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</row>
    <row r="122" ht="15.75" customHeight="1">
      <c r="A122" s="162"/>
      <c r="B122" s="76"/>
      <c r="C122" s="76"/>
      <c r="D122" s="79"/>
      <c r="E122" s="78"/>
      <c r="F122" s="79"/>
      <c r="G122" s="79"/>
      <c r="H122" s="78"/>
      <c r="I122" s="79"/>
      <c r="J122" s="79"/>
      <c r="K122" s="80"/>
      <c r="L122" s="81"/>
      <c r="M122" s="79"/>
      <c r="N122" s="80"/>
      <c r="O122" s="81"/>
      <c r="P122" s="79"/>
      <c r="Q122" s="78"/>
      <c r="R122" s="79"/>
      <c r="S122" s="79"/>
      <c r="T122" s="82"/>
      <c r="U122" s="83"/>
      <c r="V122" s="79"/>
      <c r="W122" s="82"/>
      <c r="X122" s="83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</row>
    <row r="123" ht="15.75" customHeight="1">
      <c r="A123" s="162"/>
      <c r="B123" s="76"/>
      <c r="C123" s="76"/>
      <c r="D123" s="79"/>
      <c r="E123" s="78"/>
      <c r="F123" s="79"/>
      <c r="G123" s="79"/>
      <c r="H123" s="78"/>
      <c r="I123" s="79"/>
      <c r="J123" s="79"/>
      <c r="K123" s="80"/>
      <c r="L123" s="81"/>
      <c r="M123" s="79"/>
      <c r="N123" s="80"/>
      <c r="O123" s="81"/>
      <c r="P123" s="79"/>
      <c r="Q123" s="78"/>
      <c r="R123" s="79"/>
      <c r="S123" s="79"/>
      <c r="T123" s="82"/>
      <c r="U123" s="83"/>
      <c r="V123" s="79"/>
      <c r="W123" s="82"/>
      <c r="X123" s="83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</row>
    <row r="124" ht="15.75" customHeight="1">
      <c r="A124" s="162"/>
      <c r="B124" s="76"/>
      <c r="C124" s="76"/>
      <c r="D124" s="79"/>
      <c r="E124" s="78"/>
      <c r="F124" s="79"/>
      <c r="G124" s="79"/>
      <c r="H124" s="78"/>
      <c r="I124" s="79"/>
      <c r="J124" s="79"/>
      <c r="K124" s="80"/>
      <c r="L124" s="81"/>
      <c r="M124" s="79"/>
      <c r="N124" s="80"/>
      <c r="O124" s="81"/>
      <c r="P124" s="79"/>
      <c r="Q124" s="78"/>
      <c r="R124" s="79"/>
      <c r="S124" s="79"/>
      <c r="T124" s="82"/>
      <c r="U124" s="83"/>
      <c r="V124" s="79"/>
      <c r="W124" s="82"/>
      <c r="X124" s="83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</row>
    <row r="125" ht="15.75" customHeight="1">
      <c r="A125" s="162"/>
      <c r="B125" s="76"/>
      <c r="C125" s="76"/>
      <c r="D125" s="79"/>
      <c r="E125" s="78"/>
      <c r="F125" s="79"/>
      <c r="G125" s="79"/>
      <c r="H125" s="78"/>
      <c r="I125" s="79"/>
      <c r="J125" s="79"/>
      <c r="K125" s="80"/>
      <c r="L125" s="81"/>
      <c r="M125" s="79"/>
      <c r="N125" s="80"/>
      <c r="O125" s="81"/>
      <c r="P125" s="79"/>
      <c r="Q125" s="78"/>
      <c r="R125" s="79"/>
      <c r="S125" s="79"/>
      <c r="T125" s="82"/>
      <c r="U125" s="83"/>
      <c r="V125" s="79"/>
      <c r="W125" s="82"/>
      <c r="X125" s="83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</row>
    <row r="126" ht="15.75" customHeight="1">
      <c r="A126" s="162"/>
      <c r="B126" s="76"/>
      <c r="C126" s="76"/>
      <c r="D126" s="79"/>
      <c r="E126" s="78"/>
      <c r="F126" s="79"/>
      <c r="G126" s="79"/>
      <c r="H126" s="78"/>
      <c r="I126" s="79"/>
      <c r="J126" s="79"/>
      <c r="K126" s="80"/>
      <c r="L126" s="81"/>
      <c r="M126" s="79"/>
      <c r="N126" s="80"/>
      <c r="O126" s="81"/>
      <c r="P126" s="79"/>
      <c r="Q126" s="78"/>
      <c r="R126" s="79"/>
      <c r="S126" s="79"/>
      <c r="T126" s="82"/>
      <c r="U126" s="83"/>
      <c r="V126" s="79"/>
      <c r="W126" s="82"/>
      <c r="X126" s="83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</row>
    <row r="127" ht="15.75" customHeight="1">
      <c r="A127" s="162"/>
      <c r="B127" s="76"/>
      <c r="C127" s="76"/>
      <c r="D127" s="79"/>
      <c r="E127" s="78"/>
      <c r="F127" s="79"/>
      <c r="G127" s="79"/>
      <c r="H127" s="78"/>
      <c r="I127" s="79"/>
      <c r="J127" s="79"/>
      <c r="K127" s="80"/>
      <c r="L127" s="81"/>
      <c r="M127" s="79"/>
      <c r="N127" s="80"/>
      <c r="O127" s="81"/>
      <c r="P127" s="79"/>
      <c r="Q127" s="78"/>
      <c r="R127" s="79"/>
      <c r="S127" s="79"/>
      <c r="T127" s="82"/>
      <c r="U127" s="83"/>
      <c r="V127" s="79"/>
      <c r="W127" s="82"/>
      <c r="X127" s="83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</row>
    <row r="128" ht="15.75" customHeight="1">
      <c r="A128" s="162"/>
      <c r="B128" s="76"/>
      <c r="C128" s="76"/>
      <c r="D128" s="79"/>
      <c r="E128" s="78"/>
      <c r="F128" s="79"/>
      <c r="G128" s="79"/>
      <c r="H128" s="78"/>
      <c r="I128" s="79"/>
      <c r="J128" s="79"/>
      <c r="K128" s="80"/>
      <c r="L128" s="81"/>
      <c r="M128" s="79"/>
      <c r="N128" s="80"/>
      <c r="O128" s="81"/>
      <c r="P128" s="79"/>
      <c r="Q128" s="78"/>
      <c r="R128" s="79"/>
      <c r="S128" s="79"/>
      <c r="T128" s="82"/>
      <c r="U128" s="83"/>
      <c r="V128" s="79"/>
      <c r="W128" s="82"/>
      <c r="X128" s="83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</row>
    <row r="129" ht="15.75" customHeight="1">
      <c r="A129" s="162"/>
      <c r="B129" s="76"/>
      <c r="C129" s="76"/>
      <c r="D129" s="79"/>
      <c r="E129" s="78"/>
      <c r="F129" s="79"/>
      <c r="G129" s="79"/>
      <c r="H129" s="78"/>
      <c r="I129" s="79"/>
      <c r="J129" s="79"/>
      <c r="K129" s="80"/>
      <c r="L129" s="81"/>
      <c r="M129" s="79"/>
      <c r="N129" s="80"/>
      <c r="O129" s="81"/>
      <c r="P129" s="79"/>
      <c r="Q129" s="78"/>
      <c r="R129" s="79"/>
      <c r="S129" s="79"/>
      <c r="T129" s="82"/>
      <c r="U129" s="83"/>
      <c r="V129" s="79"/>
      <c r="W129" s="82"/>
      <c r="X129" s="83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</row>
    <row r="130" ht="15.75" customHeight="1">
      <c r="A130" s="162"/>
      <c r="B130" s="76"/>
      <c r="C130" s="76"/>
      <c r="D130" s="79"/>
      <c r="E130" s="78"/>
      <c r="F130" s="79"/>
      <c r="G130" s="79"/>
      <c r="H130" s="78"/>
      <c r="I130" s="79"/>
      <c r="J130" s="79"/>
      <c r="K130" s="80"/>
      <c r="L130" s="81"/>
      <c r="M130" s="79"/>
      <c r="N130" s="80"/>
      <c r="O130" s="81"/>
      <c r="P130" s="79"/>
      <c r="Q130" s="78"/>
      <c r="R130" s="79"/>
      <c r="S130" s="79"/>
      <c r="T130" s="82"/>
      <c r="U130" s="83"/>
      <c r="V130" s="79"/>
      <c r="W130" s="82"/>
      <c r="X130" s="83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</row>
    <row r="131" ht="15.75" customHeight="1">
      <c r="A131" s="162"/>
      <c r="B131" s="76"/>
      <c r="C131" s="76"/>
      <c r="D131" s="79"/>
      <c r="E131" s="78"/>
      <c r="F131" s="79"/>
      <c r="G131" s="79"/>
      <c r="H131" s="78"/>
      <c r="I131" s="79"/>
      <c r="J131" s="79"/>
      <c r="K131" s="80"/>
      <c r="L131" s="81"/>
      <c r="M131" s="79"/>
      <c r="N131" s="80"/>
      <c r="O131" s="81"/>
      <c r="P131" s="79"/>
      <c r="Q131" s="78"/>
      <c r="R131" s="79"/>
      <c r="S131" s="79"/>
      <c r="T131" s="82"/>
      <c r="U131" s="83"/>
      <c r="V131" s="79"/>
      <c r="W131" s="82"/>
      <c r="X131" s="83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</row>
    <row r="132" ht="15.75" customHeight="1">
      <c r="A132" s="162"/>
      <c r="B132" s="76"/>
      <c r="C132" s="76"/>
      <c r="D132" s="79"/>
      <c r="E132" s="78"/>
      <c r="F132" s="79"/>
      <c r="G132" s="79"/>
      <c r="H132" s="78"/>
      <c r="I132" s="79"/>
      <c r="J132" s="79"/>
      <c r="K132" s="80"/>
      <c r="L132" s="81"/>
      <c r="M132" s="79"/>
      <c r="N132" s="80"/>
      <c r="O132" s="81"/>
      <c r="P132" s="79"/>
      <c r="Q132" s="78"/>
      <c r="R132" s="79"/>
      <c r="S132" s="79"/>
      <c r="T132" s="82"/>
      <c r="U132" s="83"/>
      <c r="V132" s="79"/>
      <c r="W132" s="82"/>
      <c r="X132" s="83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</row>
    <row r="133" ht="15.75" customHeight="1">
      <c r="A133" s="162"/>
      <c r="B133" s="76"/>
      <c r="C133" s="76"/>
      <c r="D133" s="79"/>
      <c r="E133" s="78"/>
      <c r="F133" s="79"/>
      <c r="G133" s="79"/>
      <c r="H133" s="78"/>
      <c r="I133" s="79"/>
      <c r="J133" s="79"/>
      <c r="K133" s="80"/>
      <c r="L133" s="81"/>
      <c r="M133" s="79"/>
      <c r="N133" s="80"/>
      <c r="O133" s="81"/>
      <c r="P133" s="79"/>
      <c r="Q133" s="78"/>
      <c r="R133" s="79"/>
      <c r="S133" s="79"/>
      <c r="T133" s="82"/>
      <c r="U133" s="83"/>
      <c r="V133" s="79"/>
      <c r="W133" s="82"/>
      <c r="X133" s="83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</row>
    <row r="134" ht="15.75" customHeight="1">
      <c r="A134" s="162"/>
      <c r="B134" s="76"/>
      <c r="C134" s="76"/>
      <c r="D134" s="79"/>
      <c r="E134" s="78"/>
      <c r="F134" s="79"/>
      <c r="G134" s="79"/>
      <c r="H134" s="78"/>
      <c r="I134" s="79"/>
      <c r="J134" s="79"/>
      <c r="K134" s="80"/>
      <c r="L134" s="81"/>
      <c r="M134" s="79"/>
      <c r="N134" s="80"/>
      <c r="O134" s="81"/>
      <c r="P134" s="79"/>
      <c r="Q134" s="78"/>
      <c r="R134" s="79"/>
      <c r="S134" s="79"/>
      <c r="T134" s="82"/>
      <c r="U134" s="83"/>
      <c r="V134" s="79"/>
      <c r="W134" s="82"/>
      <c r="X134" s="83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</row>
    <row r="135" ht="15.75" customHeight="1">
      <c r="A135" s="162"/>
      <c r="B135" s="76"/>
      <c r="C135" s="76"/>
      <c r="D135" s="79"/>
      <c r="E135" s="78"/>
      <c r="F135" s="79"/>
      <c r="G135" s="79"/>
      <c r="H135" s="78"/>
      <c r="I135" s="79"/>
      <c r="J135" s="79"/>
      <c r="K135" s="80"/>
      <c r="L135" s="81"/>
      <c r="M135" s="79"/>
      <c r="N135" s="80"/>
      <c r="O135" s="81"/>
      <c r="P135" s="79"/>
      <c r="Q135" s="78"/>
      <c r="R135" s="79"/>
      <c r="S135" s="79"/>
      <c r="T135" s="82"/>
      <c r="U135" s="83"/>
      <c r="V135" s="79"/>
      <c r="W135" s="82"/>
      <c r="X135" s="83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</row>
    <row r="136" ht="15.75" customHeight="1">
      <c r="A136" s="162"/>
      <c r="B136" s="76"/>
      <c r="C136" s="76"/>
      <c r="D136" s="79"/>
      <c r="E136" s="78"/>
      <c r="F136" s="79"/>
      <c r="G136" s="79"/>
      <c r="H136" s="78"/>
      <c r="I136" s="79"/>
      <c r="J136" s="79"/>
      <c r="K136" s="80"/>
      <c r="L136" s="81"/>
      <c r="M136" s="79"/>
      <c r="N136" s="80"/>
      <c r="O136" s="81"/>
      <c r="P136" s="79"/>
      <c r="Q136" s="78"/>
      <c r="R136" s="79"/>
      <c r="S136" s="79"/>
      <c r="T136" s="82"/>
      <c r="U136" s="83"/>
      <c r="V136" s="79"/>
      <c r="W136" s="82"/>
      <c r="X136" s="83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</row>
    <row r="137" ht="15.75" customHeight="1">
      <c r="A137" s="162"/>
      <c r="B137" s="76"/>
      <c r="C137" s="76"/>
      <c r="D137" s="79"/>
      <c r="E137" s="78"/>
      <c r="F137" s="79"/>
      <c r="G137" s="79"/>
      <c r="H137" s="78"/>
      <c r="I137" s="79"/>
      <c r="J137" s="79"/>
      <c r="K137" s="80"/>
      <c r="L137" s="81"/>
      <c r="M137" s="79"/>
      <c r="N137" s="80"/>
      <c r="O137" s="81"/>
      <c r="P137" s="79"/>
      <c r="Q137" s="78"/>
      <c r="R137" s="79"/>
      <c r="S137" s="79"/>
      <c r="T137" s="82"/>
      <c r="U137" s="83"/>
      <c r="V137" s="79"/>
      <c r="W137" s="82"/>
      <c r="X137" s="83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</row>
    <row r="138" ht="15.75" customHeight="1">
      <c r="A138" s="162"/>
      <c r="B138" s="76"/>
      <c r="C138" s="76"/>
      <c r="D138" s="79"/>
      <c r="E138" s="78"/>
      <c r="F138" s="79"/>
      <c r="G138" s="79"/>
      <c r="H138" s="78"/>
      <c r="I138" s="79"/>
      <c r="J138" s="79"/>
      <c r="K138" s="80"/>
      <c r="L138" s="81"/>
      <c r="M138" s="79"/>
      <c r="N138" s="80"/>
      <c r="O138" s="81"/>
      <c r="P138" s="79"/>
      <c r="Q138" s="78"/>
      <c r="R138" s="79"/>
      <c r="S138" s="79"/>
      <c r="T138" s="82"/>
      <c r="U138" s="83"/>
      <c r="V138" s="79"/>
      <c r="W138" s="82"/>
      <c r="X138" s="83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</row>
    <row r="139" ht="15.75" customHeight="1">
      <c r="A139" s="162"/>
      <c r="B139" s="76"/>
      <c r="C139" s="76"/>
      <c r="D139" s="79"/>
      <c r="E139" s="78"/>
      <c r="F139" s="79"/>
      <c r="G139" s="79"/>
      <c r="H139" s="78"/>
      <c r="I139" s="79"/>
      <c r="J139" s="79"/>
      <c r="K139" s="80"/>
      <c r="L139" s="81"/>
      <c r="M139" s="79"/>
      <c r="N139" s="80"/>
      <c r="O139" s="81"/>
      <c r="P139" s="79"/>
      <c r="Q139" s="78"/>
      <c r="R139" s="79"/>
      <c r="S139" s="79"/>
      <c r="T139" s="82"/>
      <c r="U139" s="83"/>
      <c r="V139" s="79"/>
      <c r="W139" s="82"/>
      <c r="X139" s="83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</row>
    <row r="140" ht="15.75" customHeight="1">
      <c r="A140" s="162"/>
      <c r="B140" s="76"/>
      <c r="C140" s="76"/>
      <c r="D140" s="79"/>
      <c r="E140" s="78"/>
      <c r="F140" s="79"/>
      <c r="G140" s="79"/>
      <c r="H140" s="78"/>
      <c r="I140" s="79"/>
      <c r="J140" s="79"/>
      <c r="K140" s="80"/>
      <c r="L140" s="81"/>
      <c r="M140" s="79"/>
      <c r="N140" s="80"/>
      <c r="O140" s="81"/>
      <c r="P140" s="79"/>
      <c r="Q140" s="78"/>
      <c r="R140" s="79"/>
      <c r="S140" s="79"/>
      <c r="T140" s="82"/>
      <c r="U140" s="83"/>
      <c r="V140" s="79"/>
      <c r="W140" s="82"/>
      <c r="X140" s="83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</row>
    <row r="141" ht="15.75" customHeight="1">
      <c r="A141" s="162"/>
      <c r="B141" s="76"/>
      <c r="C141" s="76"/>
      <c r="D141" s="79"/>
      <c r="E141" s="78"/>
      <c r="F141" s="79"/>
      <c r="G141" s="79"/>
      <c r="H141" s="78"/>
      <c r="I141" s="79"/>
      <c r="J141" s="79"/>
      <c r="K141" s="80"/>
      <c r="L141" s="81"/>
      <c r="M141" s="79"/>
      <c r="N141" s="80"/>
      <c r="O141" s="81"/>
      <c r="P141" s="79"/>
      <c r="Q141" s="78"/>
      <c r="R141" s="79"/>
      <c r="S141" s="79"/>
      <c r="T141" s="82"/>
      <c r="U141" s="83"/>
      <c r="V141" s="79"/>
      <c r="W141" s="82"/>
      <c r="X141" s="83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</row>
    <row r="142" ht="15.75" customHeight="1">
      <c r="A142" s="162"/>
      <c r="B142" s="76"/>
      <c r="C142" s="76"/>
      <c r="D142" s="79"/>
      <c r="E142" s="78"/>
      <c r="F142" s="79"/>
      <c r="G142" s="79"/>
      <c r="H142" s="78"/>
      <c r="I142" s="79"/>
      <c r="J142" s="79"/>
      <c r="K142" s="80"/>
      <c r="L142" s="81"/>
      <c r="M142" s="79"/>
      <c r="N142" s="80"/>
      <c r="O142" s="81"/>
      <c r="P142" s="79"/>
      <c r="Q142" s="78"/>
      <c r="R142" s="79"/>
      <c r="S142" s="79"/>
      <c r="T142" s="82"/>
      <c r="U142" s="83"/>
      <c r="V142" s="79"/>
      <c r="W142" s="82"/>
      <c r="X142" s="83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</row>
    <row r="143" ht="15.75" customHeight="1">
      <c r="A143" s="162"/>
      <c r="B143" s="76"/>
      <c r="C143" s="76"/>
      <c r="D143" s="79"/>
      <c r="E143" s="78"/>
      <c r="F143" s="79"/>
      <c r="G143" s="79"/>
      <c r="H143" s="78"/>
      <c r="I143" s="79"/>
      <c r="J143" s="79"/>
      <c r="K143" s="80"/>
      <c r="L143" s="81"/>
      <c r="M143" s="79"/>
      <c r="N143" s="80"/>
      <c r="O143" s="81"/>
      <c r="P143" s="79"/>
      <c r="Q143" s="78"/>
      <c r="R143" s="79"/>
      <c r="S143" s="79"/>
      <c r="T143" s="82"/>
      <c r="U143" s="83"/>
      <c r="V143" s="79"/>
      <c r="W143" s="82"/>
      <c r="X143" s="83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</row>
    <row r="144" ht="15.75" customHeight="1">
      <c r="A144" s="162"/>
      <c r="B144" s="76"/>
      <c r="C144" s="76"/>
      <c r="D144" s="79"/>
      <c r="E144" s="78"/>
      <c r="F144" s="79"/>
      <c r="G144" s="79"/>
      <c r="H144" s="78"/>
      <c r="I144" s="79"/>
      <c r="J144" s="79"/>
      <c r="K144" s="80"/>
      <c r="L144" s="81"/>
      <c r="M144" s="79"/>
      <c r="N144" s="80"/>
      <c r="O144" s="81"/>
      <c r="P144" s="79"/>
      <c r="Q144" s="78"/>
      <c r="R144" s="79"/>
      <c r="S144" s="79"/>
      <c r="T144" s="82"/>
      <c r="U144" s="83"/>
      <c r="V144" s="79"/>
      <c r="W144" s="82"/>
      <c r="X144" s="83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</row>
    <row r="145" ht="15.75" customHeight="1">
      <c r="A145" s="162"/>
      <c r="B145" s="76"/>
      <c r="C145" s="76"/>
      <c r="D145" s="79"/>
      <c r="E145" s="78"/>
      <c r="F145" s="79"/>
      <c r="G145" s="79"/>
      <c r="H145" s="78"/>
      <c r="I145" s="79"/>
      <c r="J145" s="79"/>
      <c r="K145" s="80"/>
      <c r="L145" s="81"/>
      <c r="M145" s="79"/>
      <c r="N145" s="80"/>
      <c r="O145" s="81"/>
      <c r="P145" s="79"/>
      <c r="Q145" s="78"/>
      <c r="R145" s="79"/>
      <c r="S145" s="79"/>
      <c r="T145" s="82"/>
      <c r="U145" s="83"/>
      <c r="V145" s="79"/>
      <c r="W145" s="82"/>
      <c r="X145" s="83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</row>
    <row r="146" ht="15.75" customHeight="1">
      <c r="A146" s="162"/>
      <c r="B146" s="76"/>
      <c r="C146" s="76"/>
      <c r="D146" s="79"/>
      <c r="E146" s="78"/>
      <c r="F146" s="79"/>
      <c r="G146" s="79"/>
      <c r="H146" s="78"/>
      <c r="I146" s="79"/>
      <c r="J146" s="79"/>
      <c r="K146" s="80"/>
      <c r="L146" s="81"/>
      <c r="M146" s="79"/>
      <c r="N146" s="80"/>
      <c r="O146" s="81"/>
      <c r="P146" s="79"/>
      <c r="Q146" s="78"/>
      <c r="R146" s="79"/>
      <c r="S146" s="79"/>
      <c r="T146" s="82"/>
      <c r="U146" s="83"/>
      <c r="V146" s="79"/>
      <c r="W146" s="82"/>
      <c r="X146" s="83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</row>
    <row r="147" ht="15.75" customHeight="1">
      <c r="A147" s="162"/>
      <c r="B147" s="76"/>
      <c r="C147" s="76"/>
      <c r="D147" s="79"/>
      <c r="E147" s="78"/>
      <c r="F147" s="79"/>
      <c r="G147" s="79"/>
      <c r="H147" s="78"/>
      <c r="I147" s="79"/>
      <c r="J147" s="79"/>
      <c r="K147" s="80"/>
      <c r="L147" s="81"/>
      <c r="M147" s="79"/>
      <c r="N147" s="80"/>
      <c r="O147" s="81"/>
      <c r="P147" s="79"/>
      <c r="Q147" s="78"/>
      <c r="R147" s="79"/>
      <c r="S147" s="79"/>
      <c r="T147" s="82"/>
      <c r="U147" s="83"/>
      <c r="V147" s="79"/>
      <c r="W147" s="82"/>
      <c r="X147" s="83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</row>
    <row r="148" ht="15.75" customHeight="1">
      <c r="A148" s="162"/>
      <c r="B148" s="76"/>
      <c r="C148" s="76"/>
      <c r="D148" s="79"/>
      <c r="E148" s="78"/>
      <c r="F148" s="79"/>
      <c r="G148" s="79"/>
      <c r="H148" s="78"/>
      <c r="I148" s="79"/>
      <c r="J148" s="79"/>
      <c r="K148" s="80"/>
      <c r="L148" s="81"/>
      <c r="M148" s="79"/>
      <c r="N148" s="80"/>
      <c r="O148" s="81"/>
      <c r="P148" s="79"/>
      <c r="Q148" s="78"/>
      <c r="R148" s="79"/>
      <c r="S148" s="79"/>
      <c r="T148" s="82"/>
      <c r="U148" s="83"/>
      <c r="V148" s="79"/>
      <c r="W148" s="82"/>
      <c r="X148" s="83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</row>
    <row r="149" ht="15.75" customHeight="1">
      <c r="A149" s="162"/>
      <c r="B149" s="76"/>
      <c r="C149" s="76"/>
      <c r="D149" s="79"/>
      <c r="E149" s="78"/>
      <c r="F149" s="79"/>
      <c r="G149" s="79"/>
      <c r="H149" s="78"/>
      <c r="I149" s="79"/>
      <c r="J149" s="79"/>
      <c r="K149" s="80"/>
      <c r="L149" s="81"/>
      <c r="M149" s="79"/>
      <c r="N149" s="80"/>
      <c r="O149" s="81"/>
      <c r="P149" s="79"/>
      <c r="Q149" s="78"/>
      <c r="R149" s="79"/>
      <c r="S149" s="79"/>
      <c r="T149" s="82"/>
      <c r="U149" s="83"/>
      <c r="V149" s="79"/>
      <c r="W149" s="82"/>
      <c r="X149" s="83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</row>
    <row r="150" ht="15.75" customHeight="1">
      <c r="A150" s="162"/>
      <c r="B150" s="76"/>
      <c r="C150" s="76"/>
      <c r="D150" s="79"/>
      <c r="E150" s="78"/>
      <c r="F150" s="79"/>
      <c r="G150" s="79"/>
      <c r="H150" s="78"/>
      <c r="I150" s="79"/>
      <c r="J150" s="79"/>
      <c r="K150" s="80"/>
      <c r="L150" s="81"/>
      <c r="M150" s="79"/>
      <c r="N150" s="80"/>
      <c r="O150" s="81"/>
      <c r="P150" s="79"/>
      <c r="Q150" s="78"/>
      <c r="R150" s="79"/>
      <c r="S150" s="79"/>
      <c r="T150" s="82"/>
      <c r="U150" s="83"/>
      <c r="V150" s="79"/>
      <c r="W150" s="82"/>
      <c r="X150" s="83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</row>
    <row r="151" ht="15.75" customHeight="1">
      <c r="A151" s="162"/>
      <c r="B151" s="76"/>
      <c r="C151" s="76"/>
      <c r="D151" s="79"/>
      <c r="E151" s="78"/>
      <c r="F151" s="79"/>
      <c r="G151" s="79"/>
      <c r="H151" s="78"/>
      <c r="I151" s="79"/>
      <c r="J151" s="79"/>
      <c r="K151" s="80"/>
      <c r="L151" s="81"/>
      <c r="M151" s="79"/>
      <c r="N151" s="80"/>
      <c r="O151" s="81"/>
      <c r="P151" s="79"/>
      <c r="Q151" s="78"/>
      <c r="R151" s="79"/>
      <c r="S151" s="79"/>
      <c r="T151" s="82"/>
      <c r="U151" s="83"/>
      <c r="V151" s="79"/>
      <c r="W151" s="82"/>
      <c r="X151" s="83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</row>
    <row r="152" ht="15.75" customHeight="1">
      <c r="A152" s="162"/>
      <c r="B152" s="76"/>
      <c r="C152" s="76"/>
      <c r="D152" s="79"/>
      <c r="E152" s="78"/>
      <c r="F152" s="79"/>
      <c r="G152" s="79"/>
      <c r="H152" s="78"/>
      <c r="I152" s="79"/>
      <c r="J152" s="79"/>
      <c r="K152" s="80"/>
      <c r="L152" s="81"/>
      <c r="M152" s="79"/>
      <c r="N152" s="80"/>
      <c r="O152" s="81"/>
      <c r="P152" s="79"/>
      <c r="Q152" s="78"/>
      <c r="R152" s="79"/>
      <c r="S152" s="79"/>
      <c r="T152" s="82"/>
      <c r="U152" s="83"/>
      <c r="V152" s="79"/>
      <c r="W152" s="82"/>
      <c r="X152" s="83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</row>
    <row r="153" ht="15.75" customHeight="1">
      <c r="A153" s="162"/>
      <c r="B153" s="76"/>
      <c r="C153" s="76"/>
      <c r="D153" s="79"/>
      <c r="E153" s="78"/>
      <c r="F153" s="79"/>
      <c r="G153" s="79"/>
      <c r="H153" s="78"/>
      <c r="I153" s="79"/>
      <c r="J153" s="79"/>
      <c r="K153" s="80"/>
      <c r="L153" s="81"/>
      <c r="M153" s="79"/>
      <c r="N153" s="80"/>
      <c r="O153" s="81"/>
      <c r="P153" s="79"/>
      <c r="Q153" s="78"/>
      <c r="R153" s="79"/>
      <c r="S153" s="79"/>
      <c r="T153" s="82"/>
      <c r="U153" s="83"/>
      <c r="V153" s="79"/>
      <c r="W153" s="82"/>
      <c r="X153" s="83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</row>
    <row r="154" ht="15.75" customHeight="1">
      <c r="A154" s="162"/>
      <c r="B154" s="76"/>
      <c r="C154" s="76"/>
      <c r="D154" s="79"/>
      <c r="E154" s="78"/>
      <c r="F154" s="79"/>
      <c r="G154" s="79"/>
      <c r="H154" s="78"/>
      <c r="I154" s="79"/>
      <c r="J154" s="79"/>
      <c r="K154" s="80"/>
      <c r="L154" s="81"/>
      <c r="M154" s="79"/>
      <c r="N154" s="80"/>
      <c r="O154" s="81"/>
      <c r="P154" s="79"/>
      <c r="Q154" s="78"/>
      <c r="R154" s="79"/>
      <c r="S154" s="79"/>
      <c r="T154" s="82"/>
      <c r="U154" s="83"/>
      <c r="V154" s="79"/>
      <c r="W154" s="82"/>
      <c r="X154" s="83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</row>
    <row r="155" ht="15.75" customHeight="1">
      <c r="A155" s="162"/>
      <c r="B155" s="76"/>
      <c r="C155" s="76"/>
      <c r="D155" s="79"/>
      <c r="E155" s="78"/>
      <c r="F155" s="79"/>
      <c r="G155" s="79"/>
      <c r="H155" s="78"/>
      <c r="I155" s="79"/>
      <c r="J155" s="79"/>
      <c r="K155" s="80"/>
      <c r="L155" s="81"/>
      <c r="M155" s="79"/>
      <c r="N155" s="80"/>
      <c r="O155" s="81"/>
      <c r="P155" s="79"/>
      <c r="Q155" s="78"/>
      <c r="R155" s="79"/>
      <c r="S155" s="79"/>
      <c r="T155" s="82"/>
      <c r="U155" s="83"/>
      <c r="V155" s="79"/>
      <c r="W155" s="82"/>
      <c r="X155" s="83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</row>
    <row r="156" ht="15.75" customHeight="1">
      <c r="A156" s="162"/>
      <c r="B156" s="76"/>
      <c r="C156" s="76"/>
      <c r="D156" s="79"/>
      <c r="E156" s="78"/>
      <c r="F156" s="79"/>
      <c r="G156" s="79"/>
      <c r="H156" s="78"/>
      <c r="I156" s="79"/>
      <c r="J156" s="79"/>
      <c r="K156" s="80"/>
      <c r="L156" s="81"/>
      <c r="M156" s="79"/>
      <c r="N156" s="80"/>
      <c r="O156" s="81"/>
      <c r="P156" s="79"/>
      <c r="Q156" s="78"/>
      <c r="R156" s="79"/>
      <c r="S156" s="79"/>
      <c r="T156" s="82"/>
      <c r="U156" s="83"/>
      <c r="V156" s="79"/>
      <c r="W156" s="82"/>
      <c r="X156" s="83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</row>
    <row r="157" ht="15.75" customHeight="1">
      <c r="A157" s="162"/>
      <c r="B157" s="76"/>
      <c r="C157" s="76"/>
      <c r="D157" s="79"/>
      <c r="E157" s="78"/>
      <c r="F157" s="79"/>
      <c r="G157" s="79"/>
      <c r="H157" s="78"/>
      <c r="I157" s="79"/>
      <c r="J157" s="79"/>
      <c r="K157" s="80"/>
      <c r="L157" s="81"/>
      <c r="M157" s="79"/>
      <c r="N157" s="80"/>
      <c r="O157" s="81"/>
      <c r="P157" s="79"/>
      <c r="Q157" s="78"/>
      <c r="R157" s="79"/>
      <c r="S157" s="79"/>
      <c r="T157" s="82"/>
      <c r="U157" s="83"/>
      <c r="V157" s="79"/>
      <c r="W157" s="82"/>
      <c r="X157" s="83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</row>
    <row r="158" ht="15.75" customHeight="1">
      <c r="A158" s="162"/>
      <c r="B158" s="76"/>
      <c r="C158" s="76"/>
      <c r="D158" s="79"/>
      <c r="E158" s="78"/>
      <c r="F158" s="79"/>
      <c r="G158" s="79"/>
      <c r="H158" s="78"/>
      <c r="I158" s="79"/>
      <c r="J158" s="79"/>
      <c r="K158" s="80"/>
      <c r="L158" s="81"/>
      <c r="M158" s="79"/>
      <c r="N158" s="80"/>
      <c r="O158" s="81"/>
      <c r="P158" s="79"/>
      <c r="Q158" s="78"/>
      <c r="R158" s="79"/>
      <c r="S158" s="79"/>
      <c r="T158" s="82"/>
      <c r="U158" s="83"/>
      <c r="V158" s="79"/>
      <c r="W158" s="82"/>
      <c r="X158" s="83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</row>
    <row r="159" ht="15.75" customHeight="1">
      <c r="A159" s="162"/>
      <c r="B159" s="76"/>
      <c r="C159" s="76"/>
      <c r="D159" s="79"/>
      <c r="E159" s="78"/>
      <c r="F159" s="79"/>
      <c r="G159" s="79"/>
      <c r="H159" s="78"/>
      <c r="I159" s="79"/>
      <c r="J159" s="79"/>
      <c r="K159" s="80"/>
      <c r="L159" s="81"/>
      <c r="M159" s="79"/>
      <c r="N159" s="80"/>
      <c r="O159" s="81"/>
      <c r="P159" s="79"/>
      <c r="Q159" s="78"/>
      <c r="R159" s="79"/>
      <c r="S159" s="79"/>
      <c r="T159" s="82"/>
      <c r="U159" s="83"/>
      <c r="V159" s="79"/>
      <c r="W159" s="82"/>
      <c r="X159" s="83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</row>
    <row r="160" ht="15.75" customHeight="1">
      <c r="A160" s="162"/>
      <c r="B160" s="76"/>
      <c r="C160" s="76"/>
      <c r="D160" s="79"/>
      <c r="E160" s="78"/>
      <c r="F160" s="79"/>
      <c r="G160" s="79"/>
      <c r="H160" s="78"/>
      <c r="I160" s="79"/>
      <c r="J160" s="79"/>
      <c r="K160" s="80"/>
      <c r="L160" s="81"/>
      <c r="M160" s="79"/>
      <c r="N160" s="80"/>
      <c r="O160" s="81"/>
      <c r="P160" s="79"/>
      <c r="Q160" s="78"/>
      <c r="R160" s="79"/>
      <c r="S160" s="79"/>
      <c r="T160" s="82"/>
      <c r="U160" s="83"/>
      <c r="V160" s="79"/>
      <c r="W160" s="82"/>
      <c r="X160" s="83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</row>
    <row r="161" ht="15.75" customHeight="1">
      <c r="A161" s="162"/>
      <c r="B161" s="76"/>
      <c r="C161" s="76"/>
      <c r="D161" s="79"/>
      <c r="E161" s="78"/>
      <c r="F161" s="79"/>
      <c r="G161" s="79"/>
      <c r="H161" s="78"/>
      <c r="I161" s="79"/>
      <c r="J161" s="79"/>
      <c r="K161" s="80"/>
      <c r="L161" s="81"/>
      <c r="M161" s="79"/>
      <c r="N161" s="80"/>
      <c r="O161" s="81"/>
      <c r="P161" s="79"/>
      <c r="Q161" s="78"/>
      <c r="R161" s="79"/>
      <c r="S161" s="79"/>
      <c r="T161" s="82"/>
      <c r="U161" s="83"/>
      <c r="V161" s="79"/>
      <c r="W161" s="82"/>
      <c r="X161" s="83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</row>
    <row r="162" ht="15.75" customHeight="1">
      <c r="A162" s="162"/>
      <c r="B162" s="76"/>
      <c r="C162" s="76"/>
      <c r="D162" s="79"/>
      <c r="E162" s="78"/>
      <c r="F162" s="79"/>
      <c r="G162" s="79"/>
      <c r="H162" s="78"/>
      <c r="I162" s="79"/>
      <c r="J162" s="79"/>
      <c r="K162" s="80"/>
      <c r="L162" s="81"/>
      <c r="M162" s="79"/>
      <c r="N162" s="80"/>
      <c r="O162" s="81"/>
      <c r="P162" s="79"/>
      <c r="Q162" s="78"/>
      <c r="R162" s="79"/>
      <c r="S162" s="79"/>
      <c r="T162" s="82"/>
      <c r="U162" s="83"/>
      <c r="V162" s="79"/>
      <c r="W162" s="82"/>
      <c r="X162" s="83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</row>
    <row r="163" ht="15.75" customHeight="1">
      <c r="A163" s="162"/>
      <c r="B163" s="76"/>
      <c r="C163" s="76"/>
      <c r="D163" s="79"/>
      <c r="E163" s="78"/>
      <c r="F163" s="79"/>
      <c r="G163" s="79"/>
      <c r="H163" s="78"/>
      <c r="I163" s="79"/>
      <c r="J163" s="79"/>
      <c r="K163" s="80"/>
      <c r="L163" s="81"/>
      <c r="M163" s="79"/>
      <c r="N163" s="80"/>
      <c r="O163" s="81"/>
      <c r="P163" s="79"/>
      <c r="Q163" s="78"/>
      <c r="R163" s="79"/>
      <c r="S163" s="79"/>
      <c r="T163" s="82"/>
      <c r="U163" s="83"/>
      <c r="V163" s="79"/>
      <c r="W163" s="82"/>
      <c r="X163" s="83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</row>
    <row r="164" ht="15.75" customHeight="1">
      <c r="A164" s="162"/>
      <c r="B164" s="76"/>
      <c r="C164" s="76"/>
      <c r="D164" s="79"/>
      <c r="E164" s="78"/>
      <c r="F164" s="79"/>
      <c r="G164" s="79"/>
      <c r="H164" s="78"/>
      <c r="I164" s="79"/>
      <c r="J164" s="79"/>
      <c r="K164" s="80"/>
      <c r="L164" s="81"/>
      <c r="M164" s="79"/>
      <c r="N164" s="80"/>
      <c r="O164" s="81"/>
      <c r="P164" s="79"/>
      <c r="Q164" s="78"/>
      <c r="R164" s="79"/>
      <c r="S164" s="79"/>
      <c r="T164" s="82"/>
      <c r="U164" s="83"/>
      <c r="V164" s="79"/>
      <c r="W164" s="82"/>
      <c r="X164" s="83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</row>
    <row r="165" ht="15.75" customHeight="1">
      <c r="A165" s="162"/>
      <c r="B165" s="76"/>
      <c r="C165" s="76"/>
      <c r="D165" s="79"/>
      <c r="E165" s="78"/>
      <c r="F165" s="79"/>
      <c r="G165" s="79"/>
      <c r="H165" s="78"/>
      <c r="I165" s="79"/>
      <c r="J165" s="79"/>
      <c r="K165" s="80"/>
      <c r="L165" s="81"/>
      <c r="M165" s="79"/>
      <c r="N165" s="80"/>
      <c r="O165" s="81"/>
      <c r="P165" s="79"/>
      <c r="Q165" s="78"/>
      <c r="R165" s="79"/>
      <c r="S165" s="79"/>
      <c r="T165" s="82"/>
      <c r="U165" s="83"/>
      <c r="V165" s="79"/>
      <c r="W165" s="82"/>
      <c r="X165" s="83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</row>
    <row r="166" ht="15.75" customHeight="1">
      <c r="A166" s="162"/>
      <c r="B166" s="76"/>
      <c r="C166" s="76"/>
      <c r="D166" s="79"/>
      <c r="E166" s="78"/>
      <c r="F166" s="79"/>
      <c r="G166" s="79"/>
      <c r="H166" s="78"/>
      <c r="I166" s="79"/>
      <c r="J166" s="79"/>
      <c r="K166" s="80"/>
      <c r="L166" s="81"/>
      <c r="M166" s="79"/>
      <c r="N166" s="80"/>
      <c r="O166" s="81"/>
      <c r="P166" s="79"/>
      <c r="Q166" s="78"/>
      <c r="R166" s="79"/>
      <c r="S166" s="79"/>
      <c r="T166" s="82"/>
      <c r="U166" s="83"/>
      <c r="V166" s="79"/>
      <c r="W166" s="82"/>
      <c r="X166" s="83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</row>
    <row r="167" ht="15.75" customHeight="1">
      <c r="A167" s="162"/>
      <c r="B167" s="76"/>
      <c r="C167" s="76"/>
      <c r="D167" s="79"/>
      <c r="E167" s="78"/>
      <c r="F167" s="79"/>
      <c r="G167" s="79"/>
      <c r="H167" s="78"/>
      <c r="I167" s="79"/>
      <c r="J167" s="79"/>
      <c r="K167" s="80"/>
      <c r="L167" s="81"/>
      <c r="M167" s="79"/>
      <c r="N167" s="80"/>
      <c r="O167" s="81"/>
      <c r="P167" s="79"/>
      <c r="Q167" s="78"/>
      <c r="R167" s="79"/>
      <c r="S167" s="79"/>
      <c r="T167" s="82"/>
      <c r="U167" s="83"/>
      <c r="V167" s="79"/>
      <c r="W167" s="82"/>
      <c r="X167" s="83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</row>
    <row r="168" ht="15.75" customHeight="1">
      <c r="A168" s="162"/>
      <c r="B168" s="76"/>
      <c r="C168" s="76"/>
      <c r="D168" s="79"/>
      <c r="E168" s="78"/>
      <c r="F168" s="79"/>
      <c r="G168" s="79"/>
      <c r="H168" s="78"/>
      <c r="I168" s="79"/>
      <c r="J168" s="79"/>
      <c r="K168" s="80"/>
      <c r="L168" s="81"/>
      <c r="M168" s="79"/>
      <c r="N168" s="80"/>
      <c r="O168" s="81"/>
      <c r="P168" s="79"/>
      <c r="Q168" s="78"/>
      <c r="R168" s="79"/>
      <c r="S168" s="79"/>
      <c r="T168" s="82"/>
      <c r="U168" s="83"/>
      <c r="V168" s="79"/>
      <c r="W168" s="82"/>
      <c r="X168" s="83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</row>
    <row r="169" ht="15.75" customHeight="1">
      <c r="A169" s="162"/>
      <c r="B169" s="76"/>
      <c r="C169" s="76"/>
      <c r="D169" s="79"/>
      <c r="E169" s="78"/>
      <c r="F169" s="79"/>
      <c r="G169" s="79"/>
      <c r="H169" s="78"/>
      <c r="I169" s="79"/>
      <c r="J169" s="79"/>
      <c r="K169" s="80"/>
      <c r="L169" s="81"/>
      <c r="M169" s="79"/>
      <c r="N169" s="80"/>
      <c r="O169" s="81"/>
      <c r="P169" s="79"/>
      <c r="Q169" s="78"/>
      <c r="R169" s="79"/>
      <c r="S169" s="79"/>
      <c r="T169" s="82"/>
      <c r="U169" s="83"/>
      <c r="V169" s="79"/>
      <c r="W169" s="82"/>
      <c r="X169" s="83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</row>
    <row r="170" ht="15.75" customHeight="1">
      <c r="A170" s="162"/>
      <c r="B170" s="76"/>
      <c r="C170" s="76"/>
      <c r="D170" s="79"/>
      <c r="E170" s="78"/>
      <c r="F170" s="79"/>
      <c r="G170" s="79"/>
      <c r="H170" s="78"/>
      <c r="I170" s="79"/>
      <c r="J170" s="79"/>
      <c r="K170" s="80"/>
      <c r="L170" s="81"/>
      <c r="M170" s="79"/>
      <c r="N170" s="80"/>
      <c r="O170" s="81"/>
      <c r="P170" s="79"/>
      <c r="Q170" s="78"/>
      <c r="R170" s="79"/>
      <c r="S170" s="79"/>
      <c r="T170" s="82"/>
      <c r="U170" s="83"/>
      <c r="V170" s="79"/>
      <c r="W170" s="82"/>
      <c r="X170" s="83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</row>
    <row r="171" ht="15.75" customHeight="1">
      <c r="A171" s="162"/>
      <c r="B171" s="76"/>
      <c r="C171" s="76"/>
      <c r="D171" s="79"/>
      <c r="E171" s="78"/>
      <c r="F171" s="79"/>
      <c r="G171" s="79"/>
      <c r="H171" s="78"/>
      <c r="I171" s="79"/>
      <c r="J171" s="79"/>
      <c r="K171" s="80"/>
      <c r="L171" s="81"/>
      <c r="M171" s="79"/>
      <c r="N171" s="80"/>
      <c r="O171" s="81"/>
      <c r="P171" s="79"/>
      <c r="Q171" s="78"/>
      <c r="R171" s="79"/>
      <c r="S171" s="79"/>
      <c r="T171" s="82"/>
      <c r="U171" s="83"/>
      <c r="V171" s="79"/>
      <c r="W171" s="82"/>
      <c r="X171" s="83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</row>
    <row r="172" ht="15.75" customHeight="1">
      <c r="A172" s="162"/>
      <c r="B172" s="76"/>
      <c r="C172" s="76"/>
      <c r="D172" s="79"/>
      <c r="E172" s="78"/>
      <c r="F172" s="79"/>
      <c r="G172" s="79"/>
      <c r="H172" s="78"/>
      <c r="I172" s="79"/>
      <c r="J172" s="79"/>
      <c r="K172" s="80"/>
      <c r="L172" s="81"/>
      <c r="M172" s="79"/>
      <c r="N172" s="80"/>
      <c r="O172" s="81"/>
      <c r="P172" s="79"/>
      <c r="Q172" s="78"/>
      <c r="R172" s="79"/>
      <c r="S172" s="79"/>
      <c r="T172" s="82"/>
      <c r="U172" s="83"/>
      <c r="V172" s="79"/>
      <c r="W172" s="82"/>
      <c r="X172" s="83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</row>
    <row r="173" ht="15.75" customHeight="1">
      <c r="A173" s="162"/>
      <c r="B173" s="76"/>
      <c r="C173" s="76"/>
      <c r="D173" s="79"/>
      <c r="E173" s="78"/>
      <c r="F173" s="79"/>
      <c r="G173" s="79"/>
      <c r="H173" s="78"/>
      <c r="I173" s="79"/>
      <c r="J173" s="79"/>
      <c r="K173" s="80"/>
      <c r="L173" s="81"/>
      <c r="M173" s="79"/>
      <c r="N173" s="80"/>
      <c r="O173" s="81"/>
      <c r="P173" s="79"/>
      <c r="Q173" s="78"/>
      <c r="R173" s="79"/>
      <c r="S173" s="79"/>
      <c r="T173" s="82"/>
      <c r="U173" s="83"/>
      <c r="V173" s="79"/>
      <c r="W173" s="82"/>
      <c r="X173" s="83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</row>
    <row r="174" ht="15.75" customHeight="1">
      <c r="A174" s="162"/>
      <c r="B174" s="76"/>
      <c r="C174" s="76"/>
      <c r="D174" s="79"/>
      <c r="E174" s="78"/>
      <c r="F174" s="79"/>
      <c r="G174" s="79"/>
      <c r="H174" s="78"/>
      <c r="I174" s="79"/>
      <c r="J174" s="79"/>
      <c r="K174" s="80"/>
      <c r="L174" s="81"/>
      <c r="M174" s="79"/>
      <c r="N174" s="80"/>
      <c r="O174" s="81"/>
      <c r="P174" s="79"/>
      <c r="Q174" s="78"/>
      <c r="R174" s="79"/>
      <c r="S174" s="79"/>
      <c r="T174" s="82"/>
      <c r="U174" s="83"/>
      <c r="V174" s="79"/>
      <c r="W174" s="82"/>
      <c r="X174" s="83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</row>
    <row r="175" ht="15.75" customHeight="1">
      <c r="A175" s="162"/>
      <c r="B175" s="76"/>
      <c r="C175" s="76"/>
      <c r="D175" s="79"/>
      <c r="E175" s="78"/>
      <c r="F175" s="79"/>
      <c r="G175" s="79"/>
      <c r="H175" s="78"/>
      <c r="I175" s="79"/>
      <c r="J175" s="79"/>
      <c r="K175" s="80"/>
      <c r="L175" s="81"/>
      <c r="M175" s="79"/>
      <c r="N175" s="80"/>
      <c r="O175" s="81"/>
      <c r="P175" s="79"/>
      <c r="Q175" s="78"/>
      <c r="R175" s="79"/>
      <c r="S175" s="79"/>
      <c r="T175" s="82"/>
      <c r="U175" s="83"/>
      <c r="V175" s="79"/>
      <c r="W175" s="82"/>
      <c r="X175" s="83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</row>
    <row r="176" ht="15.75" customHeight="1">
      <c r="A176" s="162"/>
      <c r="B176" s="76"/>
      <c r="C176" s="76"/>
      <c r="D176" s="79"/>
      <c r="E176" s="78"/>
      <c r="F176" s="79"/>
      <c r="G176" s="79"/>
      <c r="H176" s="78"/>
      <c r="I176" s="79"/>
      <c r="J176" s="79"/>
      <c r="K176" s="80"/>
      <c r="L176" s="81"/>
      <c r="M176" s="79"/>
      <c r="N176" s="80"/>
      <c r="O176" s="81"/>
      <c r="P176" s="79"/>
      <c r="Q176" s="78"/>
      <c r="R176" s="79"/>
      <c r="S176" s="79"/>
      <c r="T176" s="82"/>
      <c r="U176" s="83"/>
      <c r="V176" s="79"/>
      <c r="W176" s="82"/>
      <c r="X176" s="83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</row>
    <row r="177" ht="15.75" customHeight="1">
      <c r="A177" s="162"/>
      <c r="B177" s="76"/>
      <c r="C177" s="76"/>
      <c r="D177" s="79"/>
      <c r="E177" s="78"/>
      <c r="F177" s="79"/>
      <c r="G177" s="79"/>
      <c r="H177" s="78"/>
      <c r="I177" s="79"/>
      <c r="J177" s="79"/>
      <c r="K177" s="80"/>
      <c r="L177" s="81"/>
      <c r="M177" s="79"/>
      <c r="N177" s="80"/>
      <c r="O177" s="81"/>
      <c r="P177" s="79"/>
      <c r="Q177" s="78"/>
      <c r="R177" s="79"/>
      <c r="S177" s="79"/>
      <c r="T177" s="82"/>
      <c r="U177" s="83"/>
      <c r="V177" s="79"/>
      <c r="W177" s="82"/>
      <c r="X177" s="83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</row>
    <row r="178" ht="15.75" customHeight="1">
      <c r="A178" s="162"/>
      <c r="B178" s="76"/>
      <c r="C178" s="76"/>
      <c r="D178" s="79"/>
      <c r="E178" s="78"/>
      <c r="F178" s="79"/>
      <c r="G178" s="79"/>
      <c r="H178" s="78"/>
      <c r="I178" s="79"/>
      <c r="J178" s="79"/>
      <c r="K178" s="80"/>
      <c r="L178" s="81"/>
      <c r="M178" s="79"/>
      <c r="N178" s="80"/>
      <c r="O178" s="81"/>
      <c r="P178" s="79"/>
      <c r="Q178" s="78"/>
      <c r="R178" s="79"/>
      <c r="S178" s="79"/>
      <c r="T178" s="82"/>
      <c r="U178" s="83"/>
      <c r="V178" s="79"/>
      <c r="W178" s="82"/>
      <c r="X178" s="83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</row>
    <row r="179" ht="15.75" customHeight="1">
      <c r="A179" s="162"/>
      <c r="B179" s="76"/>
      <c r="C179" s="76"/>
      <c r="D179" s="79"/>
      <c r="E179" s="78"/>
      <c r="F179" s="79"/>
      <c r="G179" s="79"/>
      <c r="H179" s="78"/>
      <c r="I179" s="79"/>
      <c r="J179" s="79"/>
      <c r="K179" s="80"/>
      <c r="L179" s="81"/>
      <c r="M179" s="79"/>
      <c r="N179" s="80"/>
      <c r="O179" s="81"/>
      <c r="P179" s="79"/>
      <c r="Q179" s="78"/>
      <c r="R179" s="79"/>
      <c r="S179" s="79"/>
      <c r="T179" s="82"/>
      <c r="U179" s="83"/>
      <c r="V179" s="79"/>
      <c r="W179" s="82"/>
      <c r="X179" s="83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</row>
    <row r="180" ht="15.75" customHeight="1">
      <c r="A180" s="162"/>
      <c r="B180" s="76"/>
      <c r="C180" s="76"/>
      <c r="D180" s="79"/>
      <c r="E180" s="78"/>
      <c r="F180" s="79"/>
      <c r="G180" s="79"/>
      <c r="H180" s="78"/>
      <c r="I180" s="79"/>
      <c r="J180" s="79"/>
      <c r="K180" s="80"/>
      <c r="L180" s="81"/>
      <c r="M180" s="79"/>
      <c r="N180" s="80"/>
      <c r="O180" s="81"/>
      <c r="P180" s="79"/>
      <c r="Q180" s="78"/>
      <c r="R180" s="79"/>
      <c r="S180" s="79"/>
      <c r="T180" s="82"/>
      <c r="U180" s="83"/>
      <c r="V180" s="79"/>
      <c r="W180" s="82"/>
      <c r="X180" s="83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</row>
    <row r="181" ht="15.75" customHeight="1">
      <c r="A181" s="162"/>
      <c r="B181" s="76"/>
      <c r="C181" s="76"/>
      <c r="D181" s="79"/>
      <c r="E181" s="78"/>
      <c r="F181" s="79"/>
      <c r="G181" s="79"/>
      <c r="H181" s="78"/>
      <c r="I181" s="79"/>
      <c r="J181" s="79"/>
      <c r="K181" s="80"/>
      <c r="L181" s="81"/>
      <c r="M181" s="79"/>
      <c r="N181" s="80"/>
      <c r="O181" s="81"/>
      <c r="P181" s="79"/>
      <c r="Q181" s="78"/>
      <c r="R181" s="79"/>
      <c r="S181" s="79"/>
      <c r="T181" s="82"/>
      <c r="U181" s="83"/>
      <c r="V181" s="79"/>
      <c r="W181" s="82"/>
      <c r="X181" s="83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</row>
    <row r="182" ht="15.75" customHeight="1">
      <c r="A182" s="162"/>
      <c r="B182" s="76"/>
      <c r="C182" s="76"/>
      <c r="D182" s="79"/>
      <c r="E182" s="78"/>
      <c r="F182" s="79"/>
      <c r="G182" s="79"/>
      <c r="H182" s="78"/>
      <c r="I182" s="79"/>
      <c r="J182" s="79"/>
      <c r="K182" s="80"/>
      <c r="L182" s="81"/>
      <c r="M182" s="79"/>
      <c r="N182" s="80"/>
      <c r="O182" s="81"/>
      <c r="P182" s="79"/>
      <c r="Q182" s="78"/>
      <c r="R182" s="79"/>
      <c r="S182" s="79"/>
      <c r="T182" s="82"/>
      <c r="U182" s="83"/>
      <c r="V182" s="79"/>
      <c r="W182" s="82"/>
      <c r="X182" s="83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</row>
    <row r="183" ht="15.75" customHeight="1">
      <c r="A183" s="162"/>
      <c r="B183" s="76"/>
      <c r="C183" s="76"/>
      <c r="D183" s="79"/>
      <c r="E183" s="78"/>
      <c r="F183" s="79"/>
      <c r="G183" s="79"/>
      <c r="H183" s="78"/>
      <c r="I183" s="79"/>
      <c r="J183" s="79"/>
      <c r="K183" s="80"/>
      <c r="L183" s="81"/>
      <c r="M183" s="79"/>
      <c r="N183" s="80"/>
      <c r="O183" s="81"/>
      <c r="P183" s="79"/>
      <c r="Q183" s="78"/>
      <c r="R183" s="79"/>
      <c r="S183" s="79"/>
      <c r="T183" s="82"/>
      <c r="U183" s="83"/>
      <c r="V183" s="79"/>
      <c r="W183" s="82"/>
      <c r="X183" s="83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</row>
    <row r="184" ht="15.75" customHeight="1">
      <c r="A184" s="162"/>
      <c r="B184" s="76"/>
      <c r="C184" s="76"/>
      <c r="D184" s="79"/>
      <c r="E184" s="78"/>
      <c r="F184" s="79"/>
      <c r="G184" s="79"/>
      <c r="H184" s="78"/>
      <c r="I184" s="79"/>
      <c r="J184" s="79"/>
      <c r="K184" s="80"/>
      <c r="L184" s="81"/>
      <c r="M184" s="79"/>
      <c r="N184" s="80"/>
      <c r="O184" s="81"/>
      <c r="P184" s="79"/>
      <c r="Q184" s="78"/>
      <c r="R184" s="79"/>
      <c r="S184" s="79"/>
      <c r="T184" s="82"/>
      <c r="U184" s="83"/>
      <c r="V184" s="79"/>
      <c r="W184" s="82"/>
      <c r="X184" s="83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</row>
    <row r="185" ht="15.75" customHeight="1">
      <c r="A185" s="162"/>
      <c r="B185" s="76"/>
      <c r="C185" s="76"/>
      <c r="D185" s="79"/>
      <c r="E185" s="78"/>
      <c r="F185" s="79"/>
      <c r="G185" s="79"/>
      <c r="H185" s="78"/>
      <c r="I185" s="79"/>
      <c r="J185" s="79"/>
      <c r="K185" s="80"/>
      <c r="L185" s="81"/>
      <c r="M185" s="79"/>
      <c r="N185" s="80"/>
      <c r="O185" s="81"/>
      <c r="P185" s="79"/>
      <c r="Q185" s="78"/>
      <c r="R185" s="79"/>
      <c r="S185" s="79"/>
      <c r="T185" s="82"/>
      <c r="U185" s="83"/>
      <c r="V185" s="79"/>
      <c r="W185" s="82"/>
      <c r="X185" s="83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</row>
    <row r="186" ht="15.75" customHeight="1">
      <c r="A186" s="162"/>
      <c r="B186" s="76"/>
      <c r="C186" s="76"/>
      <c r="D186" s="79"/>
      <c r="E186" s="78"/>
      <c r="F186" s="79"/>
      <c r="G186" s="79"/>
      <c r="H186" s="78"/>
      <c r="I186" s="79"/>
      <c r="J186" s="79"/>
      <c r="K186" s="80"/>
      <c r="L186" s="81"/>
      <c r="M186" s="79"/>
      <c r="N186" s="80"/>
      <c r="O186" s="81"/>
      <c r="P186" s="79"/>
      <c r="Q186" s="78"/>
      <c r="R186" s="79"/>
      <c r="S186" s="79"/>
      <c r="T186" s="82"/>
      <c r="U186" s="83"/>
      <c r="V186" s="79"/>
      <c r="W186" s="82"/>
      <c r="X186" s="83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</row>
    <row r="187" ht="15.75" customHeight="1">
      <c r="A187" s="162"/>
      <c r="B187" s="76"/>
      <c r="C187" s="76"/>
      <c r="D187" s="79"/>
      <c r="E187" s="78"/>
      <c r="F187" s="79"/>
      <c r="G187" s="79"/>
      <c r="H187" s="78"/>
      <c r="I187" s="79"/>
      <c r="J187" s="79"/>
      <c r="K187" s="80"/>
      <c r="L187" s="81"/>
      <c r="M187" s="79"/>
      <c r="N187" s="80"/>
      <c r="O187" s="81"/>
      <c r="P187" s="79"/>
      <c r="Q187" s="78"/>
      <c r="R187" s="79"/>
      <c r="S187" s="79"/>
      <c r="T187" s="82"/>
      <c r="U187" s="83"/>
      <c r="V187" s="79"/>
      <c r="W187" s="82"/>
      <c r="X187" s="83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</row>
    <row r="188" ht="15.75" customHeight="1">
      <c r="A188" s="162"/>
      <c r="B188" s="76"/>
      <c r="C188" s="76"/>
      <c r="D188" s="79"/>
      <c r="E188" s="78"/>
      <c r="F188" s="79"/>
      <c r="G188" s="79"/>
      <c r="H188" s="78"/>
      <c r="I188" s="79"/>
      <c r="J188" s="79"/>
      <c r="K188" s="80"/>
      <c r="L188" s="81"/>
      <c r="M188" s="79"/>
      <c r="N188" s="80"/>
      <c r="O188" s="81"/>
      <c r="P188" s="79"/>
      <c r="Q188" s="78"/>
      <c r="R188" s="79"/>
      <c r="S188" s="79"/>
      <c r="T188" s="82"/>
      <c r="U188" s="83"/>
      <c r="V188" s="79"/>
      <c r="W188" s="82"/>
      <c r="X188" s="83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</row>
    <row r="189" ht="15.75" customHeight="1">
      <c r="A189" s="162"/>
      <c r="B189" s="76"/>
      <c r="C189" s="76"/>
      <c r="D189" s="79"/>
      <c r="E189" s="78"/>
      <c r="F189" s="79"/>
      <c r="G189" s="79"/>
      <c r="H189" s="78"/>
      <c r="I189" s="79"/>
      <c r="J189" s="79"/>
      <c r="K189" s="80"/>
      <c r="L189" s="81"/>
      <c r="M189" s="79"/>
      <c r="N189" s="80"/>
      <c r="O189" s="81"/>
      <c r="P189" s="79"/>
      <c r="Q189" s="78"/>
      <c r="R189" s="79"/>
      <c r="S189" s="79"/>
      <c r="T189" s="82"/>
      <c r="U189" s="83"/>
      <c r="V189" s="79"/>
      <c r="W189" s="82"/>
      <c r="X189" s="83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</row>
    <row r="190" ht="15.75" customHeight="1">
      <c r="A190" s="162"/>
      <c r="B190" s="76"/>
      <c r="C190" s="76"/>
      <c r="D190" s="79"/>
      <c r="E190" s="78"/>
      <c r="F190" s="79"/>
      <c r="G190" s="79"/>
      <c r="H190" s="78"/>
      <c r="I190" s="79"/>
      <c r="J190" s="79"/>
      <c r="K190" s="80"/>
      <c r="L190" s="81"/>
      <c r="M190" s="79"/>
      <c r="N190" s="80"/>
      <c r="O190" s="81"/>
      <c r="P190" s="79"/>
      <c r="Q190" s="78"/>
      <c r="R190" s="79"/>
      <c r="S190" s="79"/>
      <c r="T190" s="82"/>
      <c r="U190" s="83"/>
      <c r="V190" s="79"/>
      <c r="W190" s="82"/>
      <c r="X190" s="83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ht="15.75" customHeight="1">
      <c r="A191" s="162"/>
      <c r="B191" s="76"/>
      <c r="C191" s="76"/>
      <c r="D191" s="79"/>
      <c r="E191" s="78"/>
      <c r="F191" s="79"/>
      <c r="G191" s="79"/>
      <c r="H191" s="78"/>
      <c r="I191" s="79"/>
      <c r="J191" s="79"/>
      <c r="K191" s="80"/>
      <c r="L191" s="81"/>
      <c r="M191" s="79"/>
      <c r="N191" s="80"/>
      <c r="O191" s="81"/>
      <c r="P191" s="79"/>
      <c r="Q191" s="78"/>
      <c r="R191" s="79"/>
      <c r="S191" s="79"/>
      <c r="T191" s="82"/>
      <c r="U191" s="83"/>
      <c r="V191" s="79"/>
      <c r="W191" s="82"/>
      <c r="X191" s="83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ht="15.75" customHeight="1">
      <c r="A192" s="162"/>
      <c r="B192" s="76"/>
      <c r="C192" s="76"/>
      <c r="D192" s="79"/>
      <c r="E192" s="78"/>
      <c r="F192" s="79"/>
      <c r="G192" s="79"/>
      <c r="H192" s="78"/>
      <c r="I192" s="79"/>
      <c r="J192" s="79"/>
      <c r="K192" s="80"/>
      <c r="L192" s="81"/>
      <c r="M192" s="79"/>
      <c r="N192" s="80"/>
      <c r="O192" s="81"/>
      <c r="P192" s="79"/>
      <c r="Q192" s="78"/>
      <c r="R192" s="79"/>
      <c r="S192" s="79"/>
      <c r="T192" s="82"/>
      <c r="U192" s="83"/>
      <c r="V192" s="79"/>
      <c r="W192" s="82"/>
      <c r="X192" s="83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ht="15.75" customHeight="1">
      <c r="A193" s="162"/>
      <c r="B193" s="76"/>
      <c r="C193" s="76"/>
      <c r="D193" s="79"/>
      <c r="E193" s="78"/>
      <c r="F193" s="79"/>
      <c r="G193" s="79"/>
      <c r="H193" s="78"/>
      <c r="I193" s="79"/>
      <c r="J193" s="79"/>
      <c r="K193" s="80"/>
      <c r="L193" s="81"/>
      <c r="M193" s="79"/>
      <c r="N193" s="80"/>
      <c r="O193" s="81"/>
      <c r="P193" s="79"/>
      <c r="Q193" s="78"/>
      <c r="R193" s="79"/>
      <c r="S193" s="79"/>
      <c r="T193" s="82"/>
      <c r="U193" s="83"/>
      <c r="V193" s="79"/>
      <c r="W193" s="82"/>
      <c r="X193" s="83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ht="15.75" customHeight="1">
      <c r="A194" s="162"/>
      <c r="B194" s="76"/>
      <c r="C194" s="76"/>
      <c r="D194" s="79"/>
      <c r="E194" s="78"/>
      <c r="F194" s="79"/>
      <c r="G194" s="79"/>
      <c r="H194" s="78"/>
      <c r="I194" s="79"/>
      <c r="J194" s="79"/>
      <c r="K194" s="80"/>
      <c r="L194" s="81"/>
      <c r="M194" s="79"/>
      <c r="N194" s="80"/>
      <c r="O194" s="81"/>
      <c r="P194" s="79"/>
      <c r="Q194" s="78"/>
      <c r="R194" s="79"/>
      <c r="S194" s="79"/>
      <c r="T194" s="82"/>
      <c r="U194" s="83"/>
      <c r="V194" s="79"/>
      <c r="W194" s="82"/>
      <c r="X194" s="83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ht="15.75" customHeight="1">
      <c r="A195" s="162"/>
      <c r="B195" s="76"/>
      <c r="C195" s="76"/>
      <c r="D195" s="79"/>
      <c r="E195" s="78"/>
      <c r="F195" s="79"/>
      <c r="G195" s="79"/>
      <c r="H195" s="78"/>
      <c r="I195" s="79"/>
      <c r="J195" s="79"/>
      <c r="K195" s="80"/>
      <c r="L195" s="81"/>
      <c r="M195" s="79"/>
      <c r="N195" s="80"/>
      <c r="O195" s="81"/>
      <c r="P195" s="79"/>
      <c r="Q195" s="78"/>
      <c r="R195" s="79"/>
      <c r="S195" s="79"/>
      <c r="T195" s="82"/>
      <c r="U195" s="83"/>
      <c r="V195" s="79"/>
      <c r="W195" s="82"/>
      <c r="X195" s="83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ht="15.75" customHeight="1">
      <c r="A196" s="162"/>
      <c r="B196" s="76"/>
      <c r="C196" s="76"/>
      <c r="D196" s="79"/>
      <c r="E196" s="78"/>
      <c r="F196" s="79"/>
      <c r="G196" s="79"/>
      <c r="H196" s="78"/>
      <c r="I196" s="79"/>
      <c r="J196" s="79"/>
      <c r="K196" s="80"/>
      <c r="L196" s="81"/>
      <c r="M196" s="79"/>
      <c r="N196" s="80"/>
      <c r="O196" s="81"/>
      <c r="P196" s="79"/>
      <c r="Q196" s="78"/>
      <c r="R196" s="79"/>
      <c r="S196" s="79"/>
      <c r="T196" s="82"/>
      <c r="U196" s="83"/>
      <c r="V196" s="79"/>
      <c r="W196" s="82"/>
      <c r="X196" s="83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ht="15.75" customHeight="1">
      <c r="A197" s="162"/>
      <c r="B197" s="76"/>
      <c r="C197" s="76"/>
      <c r="D197" s="79"/>
      <c r="E197" s="78"/>
      <c r="F197" s="79"/>
      <c r="G197" s="79"/>
      <c r="H197" s="78"/>
      <c r="I197" s="79"/>
      <c r="J197" s="79"/>
      <c r="K197" s="80"/>
      <c r="L197" s="81"/>
      <c r="M197" s="79"/>
      <c r="N197" s="80"/>
      <c r="O197" s="81"/>
      <c r="P197" s="79"/>
      <c r="Q197" s="78"/>
      <c r="R197" s="79"/>
      <c r="S197" s="79"/>
      <c r="T197" s="82"/>
      <c r="U197" s="83"/>
      <c r="V197" s="79"/>
      <c r="W197" s="82"/>
      <c r="X197" s="83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ht="15.75" customHeight="1">
      <c r="A198" s="162"/>
      <c r="B198" s="76"/>
      <c r="C198" s="76"/>
      <c r="D198" s="79"/>
      <c r="E198" s="78"/>
      <c r="F198" s="79"/>
      <c r="G198" s="79"/>
      <c r="H198" s="78"/>
      <c r="I198" s="79"/>
      <c r="J198" s="79"/>
      <c r="K198" s="80"/>
      <c r="L198" s="81"/>
      <c r="M198" s="79"/>
      <c r="N198" s="80"/>
      <c r="O198" s="81"/>
      <c r="P198" s="79"/>
      <c r="Q198" s="78"/>
      <c r="R198" s="79"/>
      <c r="S198" s="79"/>
      <c r="T198" s="82"/>
      <c r="U198" s="83"/>
      <c r="V198" s="79"/>
      <c r="W198" s="82"/>
      <c r="X198" s="83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ht="15.75" customHeight="1">
      <c r="A199" s="162"/>
      <c r="B199" s="76"/>
      <c r="C199" s="76"/>
      <c r="D199" s="79"/>
      <c r="E199" s="78"/>
      <c r="F199" s="79"/>
      <c r="G199" s="79"/>
      <c r="H199" s="78"/>
      <c r="I199" s="79"/>
      <c r="J199" s="79"/>
      <c r="K199" s="80"/>
      <c r="L199" s="81"/>
      <c r="M199" s="79"/>
      <c r="N199" s="80"/>
      <c r="O199" s="81"/>
      <c r="P199" s="79"/>
      <c r="Q199" s="78"/>
      <c r="R199" s="79"/>
      <c r="S199" s="79"/>
      <c r="T199" s="82"/>
      <c r="U199" s="83"/>
      <c r="V199" s="79"/>
      <c r="W199" s="82"/>
      <c r="X199" s="83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ht="15.75" customHeight="1">
      <c r="A200" s="162"/>
      <c r="B200" s="76"/>
      <c r="C200" s="76"/>
      <c r="D200" s="79"/>
      <c r="E200" s="78"/>
      <c r="F200" s="79"/>
      <c r="G200" s="79"/>
      <c r="H200" s="78"/>
      <c r="I200" s="79"/>
      <c r="J200" s="79"/>
      <c r="K200" s="80"/>
      <c r="L200" s="81"/>
      <c r="M200" s="79"/>
      <c r="N200" s="80"/>
      <c r="O200" s="81"/>
      <c r="P200" s="79"/>
      <c r="Q200" s="78"/>
      <c r="R200" s="79"/>
      <c r="S200" s="79"/>
      <c r="T200" s="82"/>
      <c r="U200" s="83"/>
      <c r="V200" s="79"/>
      <c r="W200" s="82"/>
      <c r="X200" s="83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ht="15.75" customHeight="1">
      <c r="A201" s="162"/>
      <c r="B201" s="76"/>
      <c r="C201" s="76"/>
      <c r="D201" s="79"/>
      <c r="E201" s="78"/>
      <c r="F201" s="79"/>
      <c r="G201" s="79"/>
      <c r="H201" s="78"/>
      <c r="I201" s="79"/>
      <c r="J201" s="79"/>
      <c r="K201" s="80"/>
      <c r="L201" s="81"/>
      <c r="M201" s="79"/>
      <c r="N201" s="80"/>
      <c r="O201" s="81"/>
      <c r="P201" s="79"/>
      <c r="Q201" s="78"/>
      <c r="R201" s="79"/>
      <c r="S201" s="79"/>
      <c r="T201" s="82"/>
      <c r="U201" s="83"/>
      <c r="V201" s="79"/>
      <c r="W201" s="82"/>
      <c r="X201" s="83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ht="15.75" customHeight="1">
      <c r="A202" s="162"/>
      <c r="B202" s="76"/>
      <c r="C202" s="76"/>
      <c r="D202" s="79"/>
      <c r="E202" s="78"/>
      <c r="F202" s="79"/>
      <c r="G202" s="79"/>
      <c r="H202" s="78"/>
      <c r="I202" s="79"/>
      <c r="J202" s="79"/>
      <c r="K202" s="80"/>
      <c r="L202" s="81"/>
      <c r="M202" s="79"/>
      <c r="N202" s="80"/>
      <c r="O202" s="81"/>
      <c r="P202" s="79"/>
      <c r="Q202" s="78"/>
      <c r="R202" s="79"/>
      <c r="S202" s="79"/>
      <c r="T202" s="82"/>
      <c r="U202" s="83"/>
      <c r="V202" s="79"/>
      <c r="W202" s="82"/>
      <c r="X202" s="83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ht="15.75" customHeight="1">
      <c r="A203" s="162"/>
      <c r="B203" s="76"/>
      <c r="C203" s="76"/>
      <c r="D203" s="79"/>
      <c r="E203" s="78"/>
      <c r="F203" s="79"/>
      <c r="G203" s="79"/>
      <c r="H203" s="78"/>
      <c r="I203" s="79"/>
      <c r="J203" s="79"/>
      <c r="K203" s="80"/>
      <c r="L203" s="81"/>
      <c r="M203" s="79"/>
      <c r="N203" s="80"/>
      <c r="O203" s="81"/>
      <c r="P203" s="79"/>
      <c r="Q203" s="78"/>
      <c r="R203" s="79"/>
      <c r="S203" s="79"/>
      <c r="T203" s="82"/>
      <c r="U203" s="83"/>
      <c r="V203" s="79"/>
      <c r="W203" s="82"/>
      <c r="X203" s="83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ht="15.75" customHeight="1">
      <c r="A204" s="162"/>
      <c r="B204" s="76"/>
      <c r="C204" s="76"/>
      <c r="D204" s="79"/>
      <c r="E204" s="78"/>
      <c r="F204" s="79"/>
      <c r="G204" s="79"/>
      <c r="H204" s="78"/>
      <c r="I204" s="79"/>
      <c r="J204" s="79"/>
      <c r="K204" s="80"/>
      <c r="L204" s="81"/>
      <c r="M204" s="79"/>
      <c r="N204" s="80"/>
      <c r="O204" s="81"/>
      <c r="P204" s="79"/>
      <c r="Q204" s="78"/>
      <c r="R204" s="79"/>
      <c r="S204" s="79"/>
      <c r="T204" s="82"/>
      <c r="U204" s="83"/>
      <c r="V204" s="79"/>
      <c r="W204" s="82"/>
      <c r="X204" s="83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ht="15.75" customHeight="1">
      <c r="A205" s="162"/>
      <c r="B205" s="76"/>
      <c r="C205" s="76"/>
      <c r="D205" s="79"/>
      <c r="E205" s="78"/>
      <c r="F205" s="79"/>
      <c r="G205" s="79"/>
      <c r="H205" s="78"/>
      <c r="I205" s="79"/>
      <c r="J205" s="79"/>
      <c r="K205" s="80"/>
      <c r="L205" s="81"/>
      <c r="M205" s="79"/>
      <c r="N205" s="80"/>
      <c r="O205" s="81"/>
      <c r="P205" s="79"/>
      <c r="Q205" s="78"/>
      <c r="R205" s="79"/>
      <c r="S205" s="79"/>
      <c r="T205" s="82"/>
      <c r="U205" s="83"/>
      <c r="V205" s="79"/>
      <c r="W205" s="82"/>
      <c r="X205" s="83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ht="15.75" customHeight="1">
      <c r="A206" s="162"/>
      <c r="B206" s="76"/>
      <c r="C206" s="76"/>
      <c r="D206" s="79"/>
      <c r="E206" s="78"/>
      <c r="F206" s="79"/>
      <c r="G206" s="79"/>
      <c r="H206" s="78"/>
      <c r="I206" s="79"/>
      <c r="J206" s="79"/>
      <c r="K206" s="80"/>
      <c r="L206" s="81"/>
      <c r="M206" s="79"/>
      <c r="N206" s="80"/>
      <c r="O206" s="81"/>
      <c r="P206" s="79"/>
      <c r="Q206" s="78"/>
      <c r="R206" s="79"/>
      <c r="S206" s="79"/>
      <c r="T206" s="82"/>
      <c r="U206" s="83"/>
      <c r="V206" s="79"/>
      <c r="W206" s="82"/>
      <c r="X206" s="83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ht="15.75" customHeight="1">
      <c r="A207" s="162"/>
      <c r="B207" s="76"/>
      <c r="C207" s="76"/>
      <c r="D207" s="79"/>
      <c r="E207" s="78"/>
      <c r="F207" s="79"/>
      <c r="G207" s="79"/>
      <c r="H207" s="78"/>
      <c r="I207" s="79"/>
      <c r="J207" s="79"/>
      <c r="K207" s="80"/>
      <c r="L207" s="81"/>
      <c r="M207" s="79"/>
      <c r="N207" s="80"/>
      <c r="O207" s="81"/>
      <c r="P207" s="79"/>
      <c r="Q207" s="78"/>
      <c r="R207" s="79"/>
      <c r="S207" s="79"/>
      <c r="T207" s="82"/>
      <c r="U207" s="83"/>
      <c r="V207" s="79"/>
      <c r="W207" s="82"/>
      <c r="X207" s="83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ht="15.75" customHeight="1">
      <c r="A208" s="162"/>
      <c r="B208" s="76"/>
      <c r="C208" s="76"/>
      <c r="D208" s="79"/>
      <c r="E208" s="78"/>
      <c r="F208" s="79"/>
      <c r="G208" s="79"/>
      <c r="H208" s="78"/>
      <c r="I208" s="79"/>
      <c r="J208" s="79"/>
      <c r="K208" s="80"/>
      <c r="L208" s="81"/>
      <c r="M208" s="79"/>
      <c r="N208" s="80"/>
      <c r="O208" s="81"/>
      <c r="P208" s="79"/>
      <c r="Q208" s="78"/>
      <c r="R208" s="79"/>
      <c r="S208" s="79"/>
      <c r="T208" s="82"/>
      <c r="U208" s="83"/>
      <c r="V208" s="79"/>
      <c r="W208" s="82"/>
      <c r="X208" s="83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  <row r="209" ht="15.75" customHeight="1">
      <c r="A209" s="162"/>
      <c r="B209" s="76"/>
      <c r="C209" s="76"/>
      <c r="D209" s="79"/>
      <c r="E209" s="78"/>
      <c r="F209" s="79"/>
      <c r="G209" s="79"/>
      <c r="H209" s="78"/>
      <c r="I209" s="79"/>
      <c r="J209" s="79"/>
      <c r="K209" s="80"/>
      <c r="L209" s="81"/>
      <c r="M209" s="79"/>
      <c r="N209" s="80"/>
      <c r="O209" s="81"/>
      <c r="P209" s="79"/>
      <c r="Q209" s="78"/>
      <c r="R209" s="79"/>
      <c r="S209" s="79"/>
      <c r="T209" s="82"/>
      <c r="U209" s="83"/>
      <c r="V209" s="79"/>
      <c r="W209" s="82"/>
      <c r="X209" s="83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</row>
    <row r="210" ht="15.75" customHeight="1">
      <c r="A210" s="162"/>
      <c r="B210" s="76"/>
      <c r="C210" s="76"/>
      <c r="D210" s="79"/>
      <c r="E210" s="78"/>
      <c r="F210" s="79"/>
      <c r="G210" s="79"/>
      <c r="H210" s="78"/>
      <c r="I210" s="79"/>
      <c r="J210" s="79"/>
      <c r="K210" s="80"/>
      <c r="L210" s="81"/>
      <c r="M210" s="79"/>
      <c r="N210" s="80"/>
      <c r="O210" s="81"/>
      <c r="P210" s="79"/>
      <c r="Q210" s="78"/>
      <c r="R210" s="79"/>
      <c r="S210" s="79"/>
      <c r="T210" s="82"/>
      <c r="U210" s="83"/>
      <c r="V210" s="79"/>
      <c r="W210" s="82"/>
      <c r="X210" s="83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</row>
    <row r="211" ht="15.75" customHeight="1">
      <c r="A211" s="162"/>
      <c r="B211" s="76"/>
      <c r="C211" s="76"/>
      <c r="D211" s="79"/>
      <c r="E211" s="78"/>
      <c r="F211" s="79"/>
      <c r="G211" s="79"/>
      <c r="H211" s="78"/>
      <c r="I211" s="79"/>
      <c r="J211" s="79"/>
      <c r="K211" s="80"/>
      <c r="L211" s="81"/>
      <c r="M211" s="79"/>
      <c r="N211" s="80"/>
      <c r="O211" s="81"/>
      <c r="P211" s="79"/>
      <c r="Q211" s="78"/>
      <c r="R211" s="79"/>
      <c r="S211" s="79"/>
      <c r="T211" s="82"/>
      <c r="U211" s="83"/>
      <c r="V211" s="79"/>
      <c r="W211" s="82"/>
      <c r="X211" s="83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</row>
    <row r="212" ht="15.75" customHeight="1">
      <c r="A212" s="162"/>
      <c r="B212" s="76"/>
      <c r="C212" s="76"/>
      <c r="D212" s="79"/>
      <c r="E212" s="78"/>
      <c r="F212" s="79"/>
      <c r="G212" s="79"/>
      <c r="H212" s="78"/>
      <c r="I212" s="79"/>
      <c r="J212" s="79"/>
      <c r="K212" s="80"/>
      <c r="L212" s="81"/>
      <c r="M212" s="79"/>
      <c r="N212" s="80"/>
      <c r="O212" s="81"/>
      <c r="P212" s="79"/>
      <c r="Q212" s="78"/>
      <c r="R212" s="79"/>
      <c r="S212" s="79"/>
      <c r="T212" s="82"/>
      <c r="U212" s="83"/>
      <c r="V212" s="79"/>
      <c r="W212" s="82"/>
      <c r="X212" s="83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</row>
    <row r="213" ht="15.75" customHeight="1">
      <c r="A213" s="162"/>
      <c r="B213" s="76"/>
      <c r="C213" s="76"/>
      <c r="D213" s="79"/>
      <c r="E213" s="78"/>
      <c r="F213" s="79"/>
      <c r="G213" s="79"/>
      <c r="H213" s="78"/>
      <c r="I213" s="79"/>
      <c r="J213" s="79"/>
      <c r="K213" s="80"/>
      <c r="L213" s="81"/>
      <c r="M213" s="79"/>
      <c r="N213" s="80"/>
      <c r="O213" s="81"/>
      <c r="P213" s="79"/>
      <c r="Q213" s="78"/>
      <c r="R213" s="79"/>
      <c r="S213" s="79"/>
      <c r="T213" s="82"/>
      <c r="U213" s="83"/>
      <c r="V213" s="79"/>
      <c r="W213" s="82"/>
      <c r="X213" s="83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</row>
    <row r="214" ht="15.75" customHeight="1">
      <c r="A214" s="162"/>
      <c r="B214" s="76"/>
      <c r="C214" s="76"/>
      <c r="D214" s="79"/>
      <c r="E214" s="78"/>
      <c r="F214" s="79"/>
      <c r="G214" s="79"/>
      <c r="H214" s="78"/>
      <c r="I214" s="79"/>
      <c r="J214" s="79"/>
      <c r="K214" s="80"/>
      <c r="L214" s="81"/>
      <c r="M214" s="79"/>
      <c r="N214" s="80"/>
      <c r="O214" s="81"/>
      <c r="P214" s="79"/>
      <c r="Q214" s="78"/>
      <c r="R214" s="79"/>
      <c r="S214" s="79"/>
      <c r="T214" s="82"/>
      <c r="U214" s="83"/>
      <c r="V214" s="79"/>
      <c r="W214" s="82"/>
      <c r="X214" s="83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</row>
    <row r="215" ht="15.75" customHeight="1">
      <c r="A215" s="162"/>
      <c r="B215" s="76"/>
      <c r="C215" s="76"/>
      <c r="D215" s="79"/>
      <c r="E215" s="78"/>
      <c r="F215" s="79"/>
      <c r="G215" s="79"/>
      <c r="H215" s="78"/>
      <c r="I215" s="79"/>
      <c r="J215" s="79"/>
      <c r="K215" s="80"/>
      <c r="L215" s="81"/>
      <c r="M215" s="79"/>
      <c r="N215" s="80"/>
      <c r="O215" s="81"/>
      <c r="P215" s="79"/>
      <c r="Q215" s="78"/>
      <c r="R215" s="79"/>
      <c r="S215" s="79"/>
      <c r="T215" s="82"/>
      <c r="U215" s="83"/>
      <c r="V215" s="79"/>
      <c r="W215" s="82"/>
      <c r="X215" s="83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</row>
    <row r="216" ht="15.75" customHeight="1">
      <c r="A216" s="162"/>
      <c r="B216" s="76"/>
      <c r="C216" s="76"/>
      <c r="D216" s="79"/>
      <c r="E216" s="78"/>
      <c r="F216" s="79"/>
      <c r="G216" s="79"/>
      <c r="H216" s="78"/>
      <c r="I216" s="79"/>
      <c r="J216" s="79"/>
      <c r="K216" s="80"/>
      <c r="L216" s="81"/>
      <c r="M216" s="79"/>
      <c r="N216" s="80"/>
      <c r="O216" s="81"/>
      <c r="P216" s="79"/>
      <c r="Q216" s="78"/>
      <c r="R216" s="79"/>
      <c r="S216" s="79"/>
      <c r="T216" s="82"/>
      <c r="U216" s="83"/>
      <c r="V216" s="79"/>
      <c r="W216" s="82"/>
      <c r="X216" s="83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</row>
    <row r="217" ht="15.75" customHeight="1">
      <c r="A217" s="162"/>
      <c r="B217" s="76"/>
      <c r="C217" s="76"/>
      <c r="D217" s="79"/>
      <c r="E217" s="78"/>
      <c r="F217" s="79"/>
      <c r="G217" s="79"/>
      <c r="H217" s="78"/>
      <c r="I217" s="79"/>
      <c r="J217" s="79"/>
      <c r="K217" s="80"/>
      <c r="L217" s="81"/>
      <c r="M217" s="79"/>
      <c r="N217" s="80"/>
      <c r="O217" s="81"/>
      <c r="P217" s="79"/>
      <c r="Q217" s="78"/>
      <c r="R217" s="79"/>
      <c r="S217" s="79"/>
      <c r="T217" s="82"/>
      <c r="U217" s="83"/>
      <c r="V217" s="79"/>
      <c r="W217" s="82"/>
      <c r="X217" s="83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</row>
    <row r="218" ht="15.75" customHeight="1">
      <c r="A218" s="162"/>
      <c r="B218" s="76"/>
      <c r="C218" s="76"/>
      <c r="D218" s="79"/>
      <c r="E218" s="78"/>
      <c r="F218" s="79"/>
      <c r="G218" s="79"/>
      <c r="H218" s="78"/>
      <c r="I218" s="79"/>
      <c r="J218" s="79"/>
      <c r="K218" s="80"/>
      <c r="L218" s="81"/>
      <c r="M218" s="79"/>
      <c r="N218" s="80"/>
      <c r="O218" s="81"/>
      <c r="P218" s="79"/>
      <c r="Q218" s="78"/>
      <c r="R218" s="79"/>
      <c r="S218" s="79"/>
      <c r="T218" s="82"/>
      <c r="U218" s="83"/>
      <c r="V218" s="79"/>
      <c r="W218" s="82"/>
      <c r="X218" s="83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</row>
    <row r="219" ht="15.75" customHeight="1">
      <c r="A219" s="162"/>
      <c r="B219" s="76"/>
      <c r="C219" s="76"/>
      <c r="D219" s="79"/>
      <c r="E219" s="78"/>
      <c r="F219" s="79"/>
      <c r="G219" s="79"/>
      <c r="H219" s="78"/>
      <c r="I219" s="79"/>
      <c r="J219" s="79"/>
      <c r="K219" s="80"/>
      <c r="L219" s="81"/>
      <c r="M219" s="79"/>
      <c r="N219" s="80"/>
      <c r="O219" s="81"/>
      <c r="P219" s="79"/>
      <c r="Q219" s="78"/>
      <c r="R219" s="79"/>
      <c r="S219" s="79"/>
      <c r="T219" s="82"/>
      <c r="U219" s="83"/>
      <c r="V219" s="79"/>
      <c r="W219" s="82"/>
      <c r="X219" s="83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</row>
    <row r="220" ht="15.75" customHeight="1">
      <c r="A220" s="162"/>
      <c r="B220" s="76"/>
      <c r="C220" s="76"/>
      <c r="D220" s="79"/>
      <c r="E220" s="78"/>
      <c r="F220" s="79"/>
      <c r="G220" s="79"/>
      <c r="H220" s="78"/>
      <c r="I220" s="79"/>
      <c r="J220" s="79"/>
      <c r="K220" s="80"/>
      <c r="L220" s="81"/>
      <c r="M220" s="79"/>
      <c r="N220" s="80"/>
      <c r="O220" s="81"/>
      <c r="P220" s="79"/>
      <c r="Q220" s="78"/>
      <c r="R220" s="79"/>
      <c r="S220" s="79"/>
      <c r="T220" s="82"/>
      <c r="U220" s="83"/>
      <c r="V220" s="79"/>
      <c r="W220" s="82"/>
      <c r="X220" s="83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</row>
    <row r="221" ht="15.75" customHeight="1">
      <c r="A221" s="162"/>
      <c r="B221" s="76"/>
      <c r="C221" s="76"/>
      <c r="D221" s="79"/>
      <c r="E221" s="78"/>
      <c r="F221" s="79"/>
      <c r="G221" s="79"/>
      <c r="H221" s="78"/>
      <c r="I221" s="79"/>
      <c r="J221" s="79"/>
      <c r="K221" s="80"/>
      <c r="L221" s="81"/>
      <c r="M221" s="79"/>
      <c r="N221" s="80"/>
      <c r="O221" s="81"/>
      <c r="P221" s="79"/>
      <c r="Q221" s="78"/>
      <c r="R221" s="79"/>
      <c r="S221" s="79"/>
      <c r="T221" s="82"/>
      <c r="U221" s="83"/>
      <c r="V221" s="79"/>
      <c r="W221" s="82"/>
      <c r="X221" s="83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</row>
    <row r="222" ht="15.75" customHeight="1">
      <c r="A222" s="162"/>
      <c r="B222" s="76"/>
      <c r="C222" s="76"/>
      <c r="D222" s="79"/>
      <c r="E222" s="78"/>
      <c r="F222" s="79"/>
      <c r="G222" s="79"/>
      <c r="H222" s="78"/>
      <c r="I222" s="79"/>
      <c r="J222" s="79"/>
      <c r="K222" s="80"/>
      <c r="L222" s="81"/>
      <c r="M222" s="79"/>
      <c r="N222" s="80"/>
      <c r="O222" s="81"/>
      <c r="P222" s="79"/>
      <c r="Q222" s="78"/>
      <c r="R222" s="79"/>
      <c r="S222" s="79"/>
      <c r="T222" s="82"/>
      <c r="U222" s="83"/>
      <c r="V222" s="79"/>
      <c r="W222" s="82"/>
      <c r="X222" s="83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</row>
    <row r="223" ht="15.75" customHeight="1">
      <c r="A223" s="162"/>
      <c r="B223" s="76"/>
      <c r="C223" s="76"/>
      <c r="D223" s="79"/>
      <c r="E223" s="78"/>
      <c r="F223" s="79"/>
      <c r="G223" s="79"/>
      <c r="H223" s="78"/>
      <c r="I223" s="79"/>
      <c r="J223" s="79"/>
      <c r="K223" s="80"/>
      <c r="L223" s="81"/>
      <c r="M223" s="79"/>
      <c r="N223" s="80"/>
      <c r="O223" s="81"/>
      <c r="P223" s="79"/>
      <c r="Q223" s="78"/>
      <c r="R223" s="79"/>
      <c r="S223" s="79"/>
      <c r="T223" s="82"/>
      <c r="U223" s="83"/>
      <c r="V223" s="79"/>
      <c r="W223" s="82"/>
      <c r="X223" s="83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</row>
    <row r="224" ht="15.75" customHeight="1">
      <c r="A224" s="162"/>
      <c r="B224" s="76"/>
      <c r="C224" s="76"/>
      <c r="D224" s="79"/>
      <c r="E224" s="78"/>
      <c r="F224" s="79"/>
      <c r="G224" s="79"/>
      <c r="H224" s="78"/>
      <c r="I224" s="79"/>
      <c r="J224" s="79"/>
      <c r="K224" s="80"/>
      <c r="L224" s="81"/>
      <c r="M224" s="79"/>
      <c r="N224" s="80"/>
      <c r="O224" s="81"/>
      <c r="P224" s="79"/>
      <c r="Q224" s="78"/>
      <c r="R224" s="79"/>
      <c r="S224" s="79"/>
      <c r="T224" s="82"/>
      <c r="U224" s="83"/>
      <c r="V224" s="79"/>
      <c r="W224" s="82"/>
      <c r="X224" s="83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</row>
    <row r="225" ht="15.75" customHeight="1">
      <c r="A225" s="162"/>
      <c r="B225" s="76"/>
      <c r="C225" s="76"/>
      <c r="D225" s="79"/>
      <c r="E225" s="78"/>
      <c r="F225" s="79"/>
      <c r="G225" s="79"/>
      <c r="H225" s="78"/>
      <c r="I225" s="79"/>
      <c r="J225" s="79"/>
      <c r="K225" s="80"/>
      <c r="L225" s="81"/>
      <c r="M225" s="79"/>
      <c r="N225" s="80"/>
      <c r="O225" s="81"/>
      <c r="P225" s="79"/>
      <c r="Q225" s="78"/>
      <c r="R225" s="79"/>
      <c r="S225" s="79"/>
      <c r="T225" s="82"/>
      <c r="U225" s="83"/>
      <c r="V225" s="79"/>
      <c r="W225" s="82"/>
      <c r="X225" s="83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</row>
    <row r="226" ht="15.75" customHeight="1">
      <c r="A226" s="162"/>
      <c r="B226" s="76"/>
      <c r="C226" s="76"/>
      <c r="D226" s="79"/>
      <c r="E226" s="78"/>
      <c r="F226" s="79"/>
      <c r="G226" s="79"/>
      <c r="H226" s="78"/>
      <c r="I226" s="79"/>
      <c r="J226" s="79"/>
      <c r="K226" s="80"/>
      <c r="L226" s="81"/>
      <c r="M226" s="79"/>
      <c r="N226" s="80"/>
      <c r="O226" s="81"/>
      <c r="P226" s="79"/>
      <c r="Q226" s="78"/>
      <c r="R226" s="79"/>
      <c r="S226" s="79"/>
      <c r="T226" s="82"/>
      <c r="U226" s="83"/>
      <c r="V226" s="79"/>
      <c r="W226" s="82"/>
      <c r="X226" s="83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</row>
    <row r="227" ht="15.75" customHeight="1">
      <c r="A227" s="162"/>
      <c r="B227" s="76"/>
      <c r="C227" s="76"/>
      <c r="D227" s="79"/>
      <c r="E227" s="78"/>
      <c r="F227" s="79"/>
      <c r="G227" s="79"/>
      <c r="H227" s="78"/>
      <c r="I227" s="79"/>
      <c r="J227" s="79"/>
      <c r="K227" s="80"/>
      <c r="L227" s="81"/>
      <c r="M227" s="79"/>
      <c r="N227" s="80"/>
      <c r="O227" s="81"/>
      <c r="P227" s="79"/>
      <c r="Q227" s="78"/>
      <c r="R227" s="79"/>
      <c r="S227" s="79"/>
      <c r="T227" s="82"/>
      <c r="U227" s="83"/>
      <c r="V227" s="79"/>
      <c r="W227" s="82"/>
      <c r="X227" s="83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</row>
    <row r="228" ht="15.75" customHeight="1">
      <c r="A228" s="162"/>
      <c r="B228" s="76"/>
      <c r="C228" s="76"/>
      <c r="D228" s="79"/>
      <c r="E228" s="78"/>
      <c r="F228" s="79"/>
      <c r="G228" s="79"/>
      <c r="H228" s="78"/>
      <c r="I228" s="79"/>
      <c r="J228" s="79"/>
      <c r="K228" s="80"/>
      <c r="L228" s="81"/>
      <c r="M228" s="79"/>
      <c r="N228" s="80"/>
      <c r="O228" s="81"/>
      <c r="P228" s="79"/>
      <c r="Q228" s="78"/>
      <c r="R228" s="79"/>
      <c r="S228" s="79"/>
      <c r="T228" s="82"/>
      <c r="U228" s="83"/>
      <c r="V228" s="79"/>
      <c r="W228" s="82"/>
      <c r="X228" s="83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</row>
    <row r="229" ht="15.75" customHeight="1">
      <c r="A229" s="162"/>
      <c r="B229" s="76"/>
      <c r="C229" s="76"/>
      <c r="D229" s="79"/>
      <c r="E229" s="78"/>
      <c r="F229" s="79"/>
      <c r="G229" s="79"/>
      <c r="H229" s="78"/>
      <c r="I229" s="79"/>
      <c r="J229" s="79"/>
      <c r="K229" s="80"/>
      <c r="L229" s="81"/>
      <c r="M229" s="79"/>
      <c r="N229" s="80"/>
      <c r="O229" s="81"/>
      <c r="P229" s="79"/>
      <c r="Q229" s="78"/>
      <c r="R229" s="79"/>
      <c r="S229" s="79"/>
      <c r="T229" s="82"/>
      <c r="U229" s="83"/>
      <c r="V229" s="79"/>
      <c r="W229" s="82"/>
      <c r="X229" s="83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</row>
    <row r="230" ht="15.75" customHeight="1">
      <c r="A230" s="162"/>
      <c r="B230" s="76"/>
      <c r="C230" s="76"/>
      <c r="D230" s="79"/>
      <c r="E230" s="78"/>
      <c r="F230" s="79"/>
      <c r="G230" s="79"/>
      <c r="H230" s="78"/>
      <c r="I230" s="79"/>
      <c r="J230" s="79"/>
      <c r="K230" s="80"/>
      <c r="L230" s="81"/>
      <c r="M230" s="79"/>
      <c r="N230" s="80"/>
      <c r="O230" s="81"/>
      <c r="P230" s="79"/>
      <c r="Q230" s="78"/>
      <c r="R230" s="79"/>
      <c r="S230" s="79"/>
      <c r="T230" s="82"/>
      <c r="U230" s="83"/>
      <c r="V230" s="79"/>
      <c r="W230" s="82"/>
      <c r="X230" s="83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</row>
    <row r="231" ht="15.75" customHeight="1">
      <c r="A231" s="162"/>
      <c r="B231" s="76"/>
      <c r="C231" s="76"/>
      <c r="D231" s="79"/>
      <c r="E231" s="78"/>
      <c r="F231" s="79"/>
      <c r="G231" s="79"/>
      <c r="H231" s="78"/>
      <c r="I231" s="79"/>
      <c r="J231" s="79"/>
      <c r="K231" s="80"/>
      <c r="L231" s="81"/>
      <c r="M231" s="79"/>
      <c r="N231" s="80"/>
      <c r="O231" s="81"/>
      <c r="P231" s="79"/>
      <c r="Q231" s="78"/>
      <c r="R231" s="79"/>
      <c r="S231" s="79"/>
      <c r="T231" s="82"/>
      <c r="U231" s="83"/>
      <c r="V231" s="79"/>
      <c r="W231" s="82"/>
      <c r="X231" s="83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</row>
    <row r="232" ht="15.75" customHeight="1">
      <c r="A232" s="162"/>
      <c r="B232" s="76"/>
      <c r="C232" s="76"/>
      <c r="D232" s="79"/>
      <c r="E232" s="78"/>
      <c r="F232" s="79"/>
      <c r="G232" s="79"/>
      <c r="H232" s="78"/>
      <c r="I232" s="79"/>
      <c r="J232" s="79"/>
      <c r="K232" s="80"/>
      <c r="L232" s="81"/>
      <c r="M232" s="79"/>
      <c r="N232" s="80"/>
      <c r="O232" s="81"/>
      <c r="P232" s="79"/>
      <c r="Q232" s="78"/>
      <c r="R232" s="79"/>
      <c r="S232" s="79"/>
      <c r="T232" s="82"/>
      <c r="U232" s="83"/>
      <c r="V232" s="79"/>
      <c r="W232" s="82"/>
      <c r="X232" s="83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</row>
    <row r="233" ht="15.75" customHeight="1">
      <c r="A233" s="162"/>
      <c r="B233" s="76"/>
      <c r="C233" s="76"/>
      <c r="D233" s="79"/>
      <c r="E233" s="78"/>
      <c r="F233" s="79"/>
      <c r="G233" s="79"/>
      <c r="H233" s="78"/>
      <c r="I233" s="79"/>
      <c r="J233" s="79"/>
      <c r="K233" s="80"/>
      <c r="L233" s="81"/>
      <c r="M233" s="79"/>
      <c r="N233" s="80"/>
      <c r="O233" s="81"/>
      <c r="P233" s="79"/>
      <c r="Q233" s="78"/>
      <c r="R233" s="79"/>
      <c r="S233" s="79"/>
      <c r="T233" s="82"/>
      <c r="U233" s="83"/>
      <c r="V233" s="79"/>
      <c r="W233" s="82"/>
      <c r="X233" s="83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</row>
    <row r="234" ht="15.75" customHeight="1">
      <c r="A234" s="162"/>
      <c r="B234" s="76"/>
      <c r="C234" s="76"/>
      <c r="D234" s="79"/>
      <c r="E234" s="78"/>
      <c r="F234" s="79"/>
      <c r="G234" s="79"/>
      <c r="H234" s="78"/>
      <c r="I234" s="79"/>
      <c r="J234" s="79"/>
      <c r="K234" s="80"/>
      <c r="L234" s="81"/>
      <c r="M234" s="79"/>
      <c r="N234" s="80"/>
      <c r="O234" s="81"/>
      <c r="P234" s="79"/>
      <c r="Q234" s="78"/>
      <c r="R234" s="79"/>
      <c r="S234" s="79"/>
      <c r="T234" s="82"/>
      <c r="U234" s="83"/>
      <c r="V234" s="79"/>
      <c r="W234" s="82"/>
      <c r="X234" s="83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</row>
    <row r="235" ht="15.75" customHeight="1">
      <c r="A235" s="162"/>
      <c r="B235" s="76"/>
      <c r="C235" s="76"/>
      <c r="D235" s="79"/>
      <c r="E235" s="78"/>
      <c r="F235" s="79"/>
      <c r="G235" s="79"/>
      <c r="H235" s="78"/>
      <c r="I235" s="79"/>
      <c r="J235" s="79"/>
      <c r="K235" s="80"/>
      <c r="L235" s="81"/>
      <c r="M235" s="79"/>
      <c r="N235" s="80"/>
      <c r="O235" s="81"/>
      <c r="P235" s="79"/>
      <c r="Q235" s="78"/>
      <c r="R235" s="79"/>
      <c r="S235" s="79"/>
      <c r="T235" s="82"/>
      <c r="U235" s="83"/>
      <c r="V235" s="79"/>
      <c r="W235" s="82"/>
      <c r="X235" s="83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</row>
    <row r="236" ht="15.75" customHeight="1">
      <c r="A236" s="162"/>
      <c r="B236" s="76"/>
      <c r="C236" s="76"/>
      <c r="D236" s="79"/>
      <c r="E236" s="78"/>
      <c r="F236" s="79"/>
      <c r="G236" s="79"/>
      <c r="H236" s="78"/>
      <c r="I236" s="79"/>
      <c r="J236" s="79"/>
      <c r="K236" s="80"/>
      <c r="L236" s="81"/>
      <c r="M236" s="79"/>
      <c r="N236" s="80"/>
      <c r="O236" s="81"/>
      <c r="P236" s="79"/>
      <c r="Q236" s="78"/>
      <c r="R236" s="79"/>
      <c r="S236" s="79"/>
      <c r="T236" s="82"/>
      <c r="U236" s="83"/>
      <c r="V236" s="79"/>
      <c r="W236" s="82"/>
      <c r="X236" s="83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  <c r="AP236" s="76"/>
      <c r="AQ236" s="76"/>
    </row>
    <row r="237" ht="15.75" customHeight="1">
      <c r="A237" s="162"/>
      <c r="B237" s="76"/>
      <c r="C237" s="76"/>
      <c r="D237" s="79"/>
      <c r="E237" s="78"/>
      <c r="F237" s="79"/>
      <c r="G237" s="79"/>
      <c r="H237" s="78"/>
      <c r="I237" s="79"/>
      <c r="J237" s="79"/>
      <c r="K237" s="80"/>
      <c r="L237" s="81"/>
      <c r="M237" s="79"/>
      <c r="N237" s="80"/>
      <c r="O237" s="81"/>
      <c r="P237" s="79"/>
      <c r="Q237" s="78"/>
      <c r="R237" s="79"/>
      <c r="S237" s="79"/>
      <c r="T237" s="82"/>
      <c r="U237" s="83"/>
      <c r="V237" s="79"/>
      <c r="W237" s="82"/>
      <c r="X237" s="83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  <c r="AP237" s="76"/>
      <c r="AQ237" s="76"/>
    </row>
    <row r="238" ht="15.75" customHeight="1">
      <c r="A238" s="162"/>
      <c r="B238" s="76"/>
      <c r="C238" s="76"/>
      <c r="D238" s="79"/>
      <c r="E238" s="78"/>
      <c r="F238" s="79"/>
      <c r="G238" s="79"/>
      <c r="H238" s="78"/>
      <c r="I238" s="79"/>
      <c r="J238" s="79"/>
      <c r="K238" s="80"/>
      <c r="L238" s="81"/>
      <c r="M238" s="79"/>
      <c r="N238" s="80"/>
      <c r="O238" s="81"/>
      <c r="P238" s="79"/>
      <c r="Q238" s="78"/>
      <c r="R238" s="79"/>
      <c r="S238" s="79"/>
      <c r="T238" s="82"/>
      <c r="U238" s="83"/>
      <c r="V238" s="79"/>
      <c r="W238" s="82"/>
      <c r="X238" s="83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  <c r="AP238" s="76"/>
      <c r="AQ238" s="76"/>
    </row>
    <row r="239" ht="15.75" customHeight="1">
      <c r="A239" s="162"/>
      <c r="B239" s="76"/>
      <c r="C239" s="76"/>
      <c r="D239" s="79"/>
      <c r="E239" s="78"/>
      <c r="F239" s="79"/>
      <c r="G239" s="79"/>
      <c r="H239" s="78"/>
      <c r="I239" s="79"/>
      <c r="J239" s="79"/>
      <c r="K239" s="80"/>
      <c r="L239" s="81"/>
      <c r="M239" s="79"/>
      <c r="N239" s="80"/>
      <c r="O239" s="81"/>
      <c r="P239" s="79"/>
      <c r="Q239" s="78"/>
      <c r="R239" s="79"/>
      <c r="S239" s="79"/>
      <c r="T239" s="82"/>
      <c r="U239" s="83"/>
      <c r="V239" s="79"/>
      <c r="W239" s="82"/>
      <c r="X239" s="83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</row>
    <row r="240" ht="15.75" customHeight="1">
      <c r="A240" s="162"/>
      <c r="B240" s="76"/>
      <c r="C240" s="76"/>
      <c r="D240" s="79"/>
      <c r="E240" s="78"/>
      <c r="F240" s="79"/>
      <c r="G240" s="79"/>
      <c r="H240" s="78"/>
      <c r="I240" s="79"/>
      <c r="J240" s="79"/>
      <c r="K240" s="80"/>
      <c r="L240" s="81"/>
      <c r="M240" s="79"/>
      <c r="N240" s="80"/>
      <c r="O240" s="81"/>
      <c r="P240" s="79"/>
      <c r="Q240" s="78"/>
      <c r="R240" s="79"/>
      <c r="S240" s="79"/>
      <c r="T240" s="82"/>
      <c r="U240" s="83"/>
      <c r="V240" s="79"/>
      <c r="W240" s="82"/>
      <c r="X240" s="83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  <c r="AP240" s="76"/>
      <c r="AQ240" s="76"/>
    </row>
    <row r="241" ht="15.75" customHeight="1">
      <c r="A241" s="162"/>
      <c r="B241" s="76"/>
      <c r="C241" s="76"/>
      <c r="D241" s="79"/>
      <c r="E241" s="78"/>
      <c r="F241" s="79"/>
      <c r="G241" s="79"/>
      <c r="H241" s="78"/>
      <c r="I241" s="79"/>
      <c r="J241" s="79"/>
      <c r="K241" s="80"/>
      <c r="L241" s="81"/>
      <c r="M241" s="79"/>
      <c r="N241" s="80"/>
      <c r="O241" s="81"/>
      <c r="P241" s="79"/>
      <c r="Q241" s="78"/>
      <c r="R241" s="79"/>
      <c r="S241" s="79"/>
      <c r="T241" s="82"/>
      <c r="U241" s="83"/>
      <c r="V241" s="79"/>
      <c r="W241" s="82"/>
      <c r="X241" s="83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  <c r="AP241" s="76"/>
      <c r="AQ241" s="76"/>
    </row>
    <row r="242" ht="15.75" customHeight="1">
      <c r="A242" s="162"/>
      <c r="B242" s="76"/>
      <c r="C242" s="76"/>
      <c r="D242" s="79"/>
      <c r="E242" s="78"/>
      <c r="F242" s="79"/>
      <c r="G242" s="79"/>
      <c r="H242" s="78"/>
      <c r="I242" s="79"/>
      <c r="J242" s="79"/>
      <c r="K242" s="80"/>
      <c r="L242" s="81"/>
      <c r="M242" s="79"/>
      <c r="N242" s="80"/>
      <c r="O242" s="81"/>
      <c r="P242" s="79"/>
      <c r="Q242" s="78"/>
      <c r="R242" s="79"/>
      <c r="S242" s="79"/>
      <c r="T242" s="82"/>
      <c r="U242" s="83"/>
      <c r="V242" s="79"/>
      <c r="W242" s="82"/>
      <c r="X242" s="83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  <c r="AP242" s="76"/>
      <c r="AQ242" s="76"/>
    </row>
    <row r="243" ht="15.75" customHeight="1">
      <c r="A243" s="162"/>
      <c r="B243" s="76"/>
      <c r="C243" s="76"/>
      <c r="D243" s="79"/>
      <c r="E243" s="78"/>
      <c r="F243" s="79"/>
      <c r="G243" s="79"/>
      <c r="H243" s="78"/>
      <c r="I243" s="79"/>
      <c r="J243" s="79"/>
      <c r="K243" s="80"/>
      <c r="L243" s="81"/>
      <c r="M243" s="79"/>
      <c r="N243" s="80"/>
      <c r="O243" s="81"/>
      <c r="P243" s="79"/>
      <c r="Q243" s="78"/>
      <c r="R243" s="79"/>
      <c r="S243" s="79"/>
      <c r="T243" s="82"/>
      <c r="U243" s="83"/>
      <c r="V243" s="79"/>
      <c r="W243" s="82"/>
      <c r="X243" s="83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  <c r="AP243" s="76"/>
      <c r="AQ243" s="76"/>
    </row>
    <row r="244" ht="15.75" customHeight="1">
      <c r="A244" s="162"/>
      <c r="B244" s="76"/>
      <c r="C244" s="76"/>
      <c r="D244" s="79"/>
      <c r="E244" s="78"/>
      <c r="F244" s="79"/>
      <c r="G244" s="79"/>
      <c r="H244" s="78"/>
      <c r="I244" s="79"/>
      <c r="J244" s="79"/>
      <c r="K244" s="80"/>
      <c r="L244" s="81"/>
      <c r="M244" s="79"/>
      <c r="N244" s="80"/>
      <c r="O244" s="81"/>
      <c r="P244" s="79"/>
      <c r="Q244" s="78"/>
      <c r="R244" s="79"/>
      <c r="S244" s="79"/>
      <c r="T244" s="82"/>
      <c r="U244" s="83"/>
      <c r="V244" s="79"/>
      <c r="W244" s="82"/>
      <c r="X244" s="83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  <c r="AP244" s="76"/>
      <c r="AQ244" s="76"/>
    </row>
    <row r="245" ht="15.75" customHeight="1">
      <c r="A245" s="162"/>
      <c r="B245" s="76"/>
      <c r="C245" s="76"/>
      <c r="D245" s="79"/>
      <c r="E245" s="78"/>
      <c r="F245" s="79"/>
      <c r="G245" s="79"/>
      <c r="H245" s="78"/>
      <c r="I245" s="79"/>
      <c r="J245" s="79"/>
      <c r="K245" s="80"/>
      <c r="L245" s="81"/>
      <c r="M245" s="79"/>
      <c r="N245" s="80"/>
      <c r="O245" s="81"/>
      <c r="P245" s="79"/>
      <c r="Q245" s="78"/>
      <c r="R245" s="79"/>
      <c r="S245" s="79"/>
      <c r="T245" s="82"/>
      <c r="U245" s="83"/>
      <c r="V245" s="79"/>
      <c r="W245" s="82"/>
      <c r="X245" s="83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  <c r="AP245" s="76"/>
      <c r="AQ245" s="76"/>
    </row>
    <row r="246" ht="15.75" customHeight="1">
      <c r="A246" s="162"/>
      <c r="B246" s="76"/>
      <c r="C246" s="76"/>
      <c r="D246" s="79"/>
      <c r="E246" s="78"/>
      <c r="F246" s="79"/>
      <c r="G246" s="79"/>
      <c r="H246" s="78"/>
      <c r="I246" s="79"/>
      <c r="J246" s="79"/>
      <c r="K246" s="80"/>
      <c r="L246" s="81"/>
      <c r="M246" s="79"/>
      <c r="N246" s="80"/>
      <c r="O246" s="81"/>
      <c r="P246" s="79"/>
      <c r="Q246" s="78"/>
      <c r="R246" s="79"/>
      <c r="S246" s="79"/>
      <c r="T246" s="82"/>
      <c r="U246" s="83"/>
      <c r="V246" s="79"/>
      <c r="W246" s="82"/>
      <c r="X246" s="83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</row>
    <row r="247" ht="15.75" customHeight="1">
      <c r="A247" s="162"/>
      <c r="B247" s="76"/>
      <c r="C247" s="76"/>
      <c r="D247" s="79"/>
      <c r="E247" s="78"/>
      <c r="F247" s="79"/>
      <c r="G247" s="79"/>
      <c r="H247" s="78"/>
      <c r="I247" s="79"/>
      <c r="J247" s="79"/>
      <c r="K247" s="80"/>
      <c r="L247" s="81"/>
      <c r="M247" s="79"/>
      <c r="N247" s="80"/>
      <c r="O247" s="81"/>
      <c r="P247" s="79"/>
      <c r="Q247" s="78"/>
      <c r="R247" s="79"/>
      <c r="S247" s="79"/>
      <c r="T247" s="82"/>
      <c r="U247" s="83"/>
      <c r="V247" s="79"/>
      <c r="W247" s="82"/>
      <c r="X247" s="83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</row>
    <row r="248" ht="15.75" customHeight="1">
      <c r="A248" s="162"/>
      <c r="B248" s="76"/>
      <c r="C248" s="76"/>
      <c r="D248" s="79"/>
      <c r="E248" s="78"/>
      <c r="F248" s="79"/>
      <c r="G248" s="79"/>
      <c r="H248" s="78"/>
      <c r="I248" s="79"/>
      <c r="J248" s="79"/>
      <c r="K248" s="80"/>
      <c r="L248" s="81"/>
      <c r="M248" s="79"/>
      <c r="N248" s="80"/>
      <c r="O248" s="81"/>
      <c r="P248" s="79"/>
      <c r="Q248" s="78"/>
      <c r="R248" s="79"/>
      <c r="S248" s="79"/>
      <c r="T248" s="82"/>
      <c r="U248" s="83"/>
      <c r="V248" s="79"/>
      <c r="W248" s="82"/>
      <c r="X248" s="83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</row>
    <row r="249" ht="15.75" customHeight="1">
      <c r="A249" s="162"/>
      <c r="B249" s="76"/>
      <c r="C249" s="76"/>
      <c r="D249" s="79"/>
      <c r="E249" s="78"/>
      <c r="F249" s="79"/>
      <c r="G249" s="79"/>
      <c r="H249" s="78"/>
      <c r="I249" s="79"/>
      <c r="J249" s="79"/>
      <c r="K249" s="80"/>
      <c r="L249" s="81"/>
      <c r="M249" s="79"/>
      <c r="N249" s="80"/>
      <c r="O249" s="81"/>
      <c r="P249" s="79"/>
      <c r="Q249" s="78"/>
      <c r="R249" s="79"/>
      <c r="S249" s="79"/>
      <c r="T249" s="82"/>
      <c r="U249" s="83"/>
      <c r="V249" s="79"/>
      <c r="W249" s="82"/>
      <c r="X249" s="83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</row>
    <row r="250" ht="15.75" customHeight="1">
      <c r="A250" s="162"/>
      <c r="B250" s="76"/>
      <c r="C250" s="76"/>
      <c r="D250" s="79"/>
      <c r="E250" s="78"/>
      <c r="F250" s="79"/>
      <c r="G250" s="79"/>
      <c r="H250" s="78"/>
      <c r="I250" s="79"/>
      <c r="J250" s="79"/>
      <c r="K250" s="80"/>
      <c r="L250" s="81"/>
      <c r="M250" s="79"/>
      <c r="N250" s="80"/>
      <c r="O250" s="81"/>
      <c r="P250" s="79"/>
      <c r="Q250" s="78"/>
      <c r="R250" s="79"/>
      <c r="S250" s="79"/>
      <c r="T250" s="82"/>
      <c r="U250" s="83"/>
      <c r="V250" s="79"/>
      <c r="W250" s="82"/>
      <c r="X250" s="83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</row>
    <row r="251" ht="15.75" customHeight="1">
      <c r="A251" s="162"/>
      <c r="B251" s="76"/>
      <c r="C251" s="76"/>
      <c r="D251" s="79"/>
      <c r="E251" s="78"/>
      <c r="F251" s="79"/>
      <c r="G251" s="79"/>
      <c r="H251" s="78"/>
      <c r="I251" s="79"/>
      <c r="J251" s="79"/>
      <c r="K251" s="80"/>
      <c r="L251" s="81"/>
      <c r="M251" s="79"/>
      <c r="N251" s="80"/>
      <c r="O251" s="81"/>
      <c r="P251" s="79"/>
      <c r="Q251" s="78"/>
      <c r="R251" s="79"/>
      <c r="S251" s="79"/>
      <c r="T251" s="82"/>
      <c r="U251" s="83"/>
      <c r="V251" s="79"/>
      <c r="W251" s="82"/>
      <c r="X251" s="83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</row>
    <row r="252" ht="15.75" customHeight="1">
      <c r="A252" s="162"/>
      <c r="B252" s="76"/>
      <c r="C252" s="76"/>
      <c r="D252" s="79"/>
      <c r="E252" s="78"/>
      <c r="F252" s="79"/>
      <c r="G252" s="79"/>
      <c r="H252" s="78"/>
      <c r="I252" s="79"/>
      <c r="J252" s="79"/>
      <c r="K252" s="80"/>
      <c r="L252" s="81"/>
      <c r="M252" s="79"/>
      <c r="N252" s="80"/>
      <c r="O252" s="81"/>
      <c r="P252" s="79"/>
      <c r="Q252" s="78"/>
      <c r="R252" s="79"/>
      <c r="S252" s="79"/>
      <c r="T252" s="82"/>
      <c r="U252" s="83"/>
      <c r="V252" s="79"/>
      <c r="W252" s="82"/>
      <c r="X252" s="83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  <c r="AP252" s="76"/>
      <c r="AQ252" s="76"/>
    </row>
    <row r="253" ht="15.75" customHeight="1">
      <c r="A253" s="162"/>
      <c r="B253" s="76"/>
      <c r="C253" s="76"/>
      <c r="D253" s="79"/>
      <c r="E253" s="78"/>
      <c r="F253" s="79"/>
      <c r="G253" s="79"/>
      <c r="H253" s="78"/>
      <c r="I253" s="79"/>
      <c r="J253" s="79"/>
      <c r="K253" s="80"/>
      <c r="L253" s="81"/>
      <c r="M253" s="79"/>
      <c r="N253" s="80"/>
      <c r="O253" s="81"/>
      <c r="P253" s="79"/>
      <c r="Q253" s="78"/>
      <c r="R253" s="79"/>
      <c r="S253" s="79"/>
      <c r="T253" s="82"/>
      <c r="U253" s="83"/>
      <c r="V253" s="79"/>
      <c r="W253" s="82"/>
      <c r="X253" s="83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  <c r="AP253" s="76"/>
      <c r="AQ253" s="76"/>
    </row>
    <row r="254" ht="15.75" customHeight="1">
      <c r="A254" s="162"/>
      <c r="B254" s="76"/>
      <c r="C254" s="76"/>
      <c r="D254" s="79"/>
      <c r="E254" s="78"/>
      <c r="F254" s="79"/>
      <c r="G254" s="79"/>
      <c r="H254" s="78"/>
      <c r="I254" s="79"/>
      <c r="J254" s="79"/>
      <c r="K254" s="80"/>
      <c r="L254" s="81"/>
      <c r="M254" s="79"/>
      <c r="N254" s="80"/>
      <c r="O254" s="81"/>
      <c r="P254" s="79"/>
      <c r="Q254" s="78"/>
      <c r="R254" s="79"/>
      <c r="S254" s="79"/>
      <c r="T254" s="82"/>
      <c r="U254" s="83"/>
      <c r="V254" s="79"/>
      <c r="W254" s="82"/>
      <c r="X254" s="83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  <c r="AP254" s="76"/>
      <c r="AQ254" s="76"/>
    </row>
    <row r="255" ht="15.75" customHeight="1">
      <c r="A255" s="162"/>
      <c r="B255" s="76"/>
      <c r="C255" s="76"/>
      <c r="D255" s="79"/>
      <c r="E255" s="78"/>
      <c r="F255" s="79"/>
      <c r="G255" s="79"/>
      <c r="H255" s="78"/>
      <c r="I255" s="79"/>
      <c r="J255" s="79"/>
      <c r="K255" s="80"/>
      <c r="L255" s="81"/>
      <c r="M255" s="79"/>
      <c r="N255" s="80"/>
      <c r="O255" s="81"/>
      <c r="P255" s="79"/>
      <c r="Q255" s="78"/>
      <c r="R255" s="79"/>
      <c r="S255" s="79"/>
      <c r="T255" s="82"/>
      <c r="U255" s="83"/>
      <c r="V255" s="79"/>
      <c r="W255" s="82"/>
      <c r="X255" s="83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  <c r="AP255" s="76"/>
      <c r="AQ255" s="76"/>
    </row>
    <row r="256" ht="15.75" customHeight="1">
      <c r="A256" s="162"/>
      <c r="B256" s="76"/>
      <c r="C256" s="76"/>
      <c r="D256" s="79"/>
      <c r="E256" s="78"/>
      <c r="F256" s="79"/>
      <c r="G256" s="79"/>
      <c r="H256" s="78"/>
      <c r="I256" s="79"/>
      <c r="J256" s="79"/>
      <c r="K256" s="80"/>
      <c r="L256" s="81"/>
      <c r="M256" s="79"/>
      <c r="N256" s="80"/>
      <c r="O256" s="81"/>
      <c r="P256" s="79"/>
      <c r="Q256" s="78"/>
      <c r="R256" s="79"/>
      <c r="S256" s="79"/>
      <c r="T256" s="82"/>
      <c r="U256" s="83"/>
      <c r="V256" s="79"/>
      <c r="W256" s="82"/>
      <c r="X256" s="83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</row>
    <row r="257" ht="15.75" customHeight="1">
      <c r="A257" s="162"/>
      <c r="B257" s="76"/>
      <c r="C257" s="76"/>
      <c r="D257" s="79"/>
      <c r="E257" s="78"/>
      <c r="F257" s="79"/>
      <c r="G257" s="79"/>
      <c r="H257" s="78"/>
      <c r="I257" s="79"/>
      <c r="J257" s="79"/>
      <c r="K257" s="80"/>
      <c r="L257" s="81"/>
      <c r="M257" s="79"/>
      <c r="N257" s="80"/>
      <c r="O257" s="81"/>
      <c r="P257" s="79"/>
      <c r="Q257" s="78"/>
      <c r="R257" s="79"/>
      <c r="S257" s="79"/>
      <c r="T257" s="82"/>
      <c r="U257" s="83"/>
      <c r="V257" s="79"/>
      <c r="W257" s="82"/>
      <c r="X257" s="83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  <c r="AP257" s="76"/>
      <c r="AQ257" s="76"/>
    </row>
    <row r="258" ht="15.75" customHeight="1">
      <c r="A258" s="162"/>
      <c r="B258" s="76"/>
      <c r="C258" s="76"/>
      <c r="D258" s="79"/>
      <c r="E258" s="78"/>
      <c r="F258" s="79"/>
      <c r="G258" s="79"/>
      <c r="H258" s="78"/>
      <c r="I258" s="79"/>
      <c r="J258" s="79"/>
      <c r="K258" s="80"/>
      <c r="L258" s="81"/>
      <c r="M258" s="79"/>
      <c r="N258" s="80"/>
      <c r="O258" s="81"/>
      <c r="P258" s="79"/>
      <c r="Q258" s="78"/>
      <c r="R258" s="79"/>
      <c r="S258" s="79"/>
      <c r="T258" s="82"/>
      <c r="U258" s="83"/>
      <c r="V258" s="79"/>
      <c r="W258" s="82"/>
      <c r="X258" s="83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  <c r="AP258" s="76"/>
      <c r="AQ258" s="76"/>
    </row>
    <row r="259" ht="15.75" customHeight="1">
      <c r="A259" s="162"/>
      <c r="B259" s="76"/>
      <c r="C259" s="76"/>
      <c r="D259" s="79"/>
      <c r="E259" s="78"/>
      <c r="F259" s="79"/>
      <c r="G259" s="79"/>
      <c r="H259" s="78"/>
      <c r="I259" s="79"/>
      <c r="J259" s="79"/>
      <c r="K259" s="80"/>
      <c r="L259" s="81"/>
      <c r="M259" s="79"/>
      <c r="N259" s="80"/>
      <c r="O259" s="81"/>
      <c r="P259" s="79"/>
      <c r="Q259" s="78"/>
      <c r="R259" s="79"/>
      <c r="S259" s="79"/>
      <c r="T259" s="82"/>
      <c r="U259" s="83"/>
      <c r="V259" s="79"/>
      <c r="W259" s="82"/>
      <c r="X259" s="83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  <c r="AP259" s="76"/>
      <c r="AQ259" s="76"/>
    </row>
    <row r="260" ht="15.75" customHeight="1">
      <c r="A260" s="162"/>
      <c r="B260" s="76"/>
      <c r="C260" s="76"/>
      <c r="D260" s="79"/>
      <c r="E260" s="78"/>
      <c r="F260" s="79"/>
      <c r="G260" s="79"/>
      <c r="H260" s="78"/>
      <c r="I260" s="79"/>
      <c r="J260" s="79"/>
      <c r="K260" s="80"/>
      <c r="L260" s="81"/>
      <c r="M260" s="79"/>
      <c r="N260" s="80"/>
      <c r="O260" s="81"/>
      <c r="P260" s="79"/>
      <c r="Q260" s="78"/>
      <c r="R260" s="79"/>
      <c r="S260" s="79"/>
      <c r="T260" s="82"/>
      <c r="U260" s="83"/>
      <c r="V260" s="79"/>
      <c r="W260" s="82"/>
      <c r="X260" s="83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  <c r="AP260" s="76"/>
      <c r="AQ260" s="76"/>
    </row>
    <row r="261" ht="15.75" customHeight="1">
      <c r="A261" s="162"/>
      <c r="B261" s="76"/>
      <c r="C261" s="76"/>
      <c r="D261" s="79"/>
      <c r="E261" s="78"/>
      <c r="F261" s="79"/>
      <c r="G261" s="79"/>
      <c r="H261" s="78"/>
      <c r="I261" s="79"/>
      <c r="J261" s="79"/>
      <c r="K261" s="80"/>
      <c r="L261" s="81"/>
      <c r="M261" s="79"/>
      <c r="N261" s="80"/>
      <c r="O261" s="81"/>
      <c r="P261" s="79"/>
      <c r="Q261" s="78"/>
      <c r="R261" s="79"/>
      <c r="S261" s="79"/>
      <c r="T261" s="82"/>
      <c r="U261" s="83"/>
      <c r="V261" s="79"/>
      <c r="W261" s="82"/>
      <c r="X261" s="83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  <c r="AP261" s="76"/>
      <c r="AQ261" s="76"/>
    </row>
    <row r="262" ht="15.75" customHeight="1">
      <c r="A262" s="162"/>
      <c r="B262" s="76"/>
      <c r="C262" s="76"/>
      <c r="D262" s="79"/>
      <c r="E262" s="78"/>
      <c r="F262" s="79"/>
      <c r="G262" s="79"/>
      <c r="H262" s="78"/>
      <c r="I262" s="79"/>
      <c r="J262" s="79"/>
      <c r="K262" s="80"/>
      <c r="L262" s="81"/>
      <c r="M262" s="79"/>
      <c r="N262" s="80"/>
      <c r="O262" s="81"/>
      <c r="P262" s="79"/>
      <c r="Q262" s="78"/>
      <c r="R262" s="79"/>
      <c r="S262" s="79"/>
      <c r="T262" s="82"/>
      <c r="U262" s="83"/>
      <c r="V262" s="79"/>
      <c r="W262" s="82"/>
      <c r="X262" s="83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  <c r="AP262" s="76"/>
      <c r="AQ262" s="76"/>
    </row>
    <row r="263" ht="15.75" customHeight="1">
      <c r="A263" s="162"/>
      <c r="B263" s="76"/>
      <c r="C263" s="76"/>
      <c r="D263" s="79"/>
      <c r="E263" s="78"/>
      <c r="F263" s="79"/>
      <c r="G263" s="79"/>
      <c r="H263" s="78"/>
      <c r="I263" s="79"/>
      <c r="J263" s="79"/>
      <c r="K263" s="80"/>
      <c r="L263" s="81"/>
      <c r="M263" s="79"/>
      <c r="N263" s="80"/>
      <c r="O263" s="81"/>
      <c r="P263" s="79"/>
      <c r="Q263" s="78"/>
      <c r="R263" s="79"/>
      <c r="S263" s="79"/>
      <c r="T263" s="82"/>
      <c r="U263" s="83"/>
      <c r="V263" s="79"/>
      <c r="W263" s="82"/>
      <c r="X263" s="83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  <c r="AP263" s="76"/>
      <c r="AQ263" s="76"/>
    </row>
    <row r="264" ht="15.75" customHeight="1">
      <c r="A264" s="162"/>
      <c r="B264" s="76"/>
      <c r="C264" s="76"/>
      <c r="D264" s="79"/>
      <c r="E264" s="78"/>
      <c r="F264" s="79"/>
      <c r="G264" s="79"/>
      <c r="H264" s="78"/>
      <c r="I264" s="79"/>
      <c r="J264" s="79"/>
      <c r="K264" s="80"/>
      <c r="L264" s="81"/>
      <c r="M264" s="79"/>
      <c r="N264" s="80"/>
      <c r="O264" s="81"/>
      <c r="P264" s="79"/>
      <c r="Q264" s="78"/>
      <c r="R264" s="79"/>
      <c r="S264" s="79"/>
      <c r="T264" s="82"/>
      <c r="U264" s="83"/>
      <c r="V264" s="79"/>
      <c r="W264" s="82"/>
      <c r="X264" s="83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  <c r="AP264" s="76"/>
      <c r="AQ264" s="76"/>
    </row>
    <row r="265" ht="15.75" customHeight="1">
      <c r="A265" s="162"/>
      <c r="B265" s="76"/>
      <c r="C265" s="76"/>
      <c r="D265" s="79"/>
      <c r="E265" s="78"/>
      <c r="F265" s="79"/>
      <c r="G265" s="79"/>
      <c r="H265" s="78"/>
      <c r="I265" s="79"/>
      <c r="J265" s="79"/>
      <c r="K265" s="80"/>
      <c r="L265" s="81"/>
      <c r="M265" s="79"/>
      <c r="N265" s="80"/>
      <c r="O265" s="81"/>
      <c r="P265" s="79"/>
      <c r="Q265" s="78"/>
      <c r="R265" s="79"/>
      <c r="S265" s="79"/>
      <c r="T265" s="82"/>
      <c r="U265" s="83"/>
      <c r="V265" s="79"/>
      <c r="W265" s="82"/>
      <c r="X265" s="83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  <c r="AP265" s="76"/>
      <c r="AQ265" s="76"/>
    </row>
    <row r="266" ht="15.75" customHeight="1">
      <c r="A266" s="162"/>
      <c r="B266" s="76"/>
      <c r="C266" s="76"/>
      <c r="D266" s="79"/>
      <c r="E266" s="78"/>
      <c r="F266" s="79"/>
      <c r="G266" s="79"/>
      <c r="H266" s="78"/>
      <c r="I266" s="79"/>
      <c r="J266" s="79"/>
      <c r="K266" s="80"/>
      <c r="L266" s="81"/>
      <c r="M266" s="79"/>
      <c r="N266" s="80"/>
      <c r="O266" s="81"/>
      <c r="P266" s="79"/>
      <c r="Q266" s="78"/>
      <c r="R266" s="79"/>
      <c r="S266" s="79"/>
      <c r="T266" s="82"/>
      <c r="U266" s="83"/>
      <c r="V266" s="79"/>
      <c r="W266" s="82"/>
      <c r="X266" s="83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</row>
    <row r="267" ht="15.75" customHeight="1">
      <c r="A267" s="162"/>
      <c r="B267" s="76"/>
      <c r="C267" s="76"/>
      <c r="D267" s="79"/>
      <c r="E267" s="78"/>
      <c r="F267" s="79"/>
      <c r="G267" s="79"/>
      <c r="H267" s="78"/>
      <c r="I267" s="79"/>
      <c r="J267" s="79"/>
      <c r="K267" s="80"/>
      <c r="L267" s="81"/>
      <c r="M267" s="79"/>
      <c r="N267" s="80"/>
      <c r="O267" s="81"/>
      <c r="P267" s="79"/>
      <c r="Q267" s="78"/>
      <c r="R267" s="79"/>
      <c r="S267" s="79"/>
      <c r="T267" s="82"/>
      <c r="U267" s="83"/>
      <c r="V267" s="79"/>
      <c r="W267" s="82"/>
      <c r="X267" s="83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</row>
    <row r="268" ht="15.75" customHeight="1">
      <c r="A268" s="162"/>
      <c r="B268" s="76"/>
      <c r="C268" s="76"/>
      <c r="D268" s="79"/>
      <c r="E268" s="78"/>
      <c r="F268" s="79"/>
      <c r="G268" s="79"/>
      <c r="H268" s="78"/>
      <c r="I268" s="79"/>
      <c r="J268" s="79"/>
      <c r="K268" s="80"/>
      <c r="L268" s="81"/>
      <c r="M268" s="79"/>
      <c r="N268" s="80"/>
      <c r="O268" s="81"/>
      <c r="P268" s="79"/>
      <c r="Q268" s="78"/>
      <c r="R268" s="79"/>
      <c r="S268" s="79"/>
      <c r="T268" s="82"/>
      <c r="U268" s="83"/>
      <c r="V268" s="79"/>
      <c r="W268" s="82"/>
      <c r="X268" s="83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</row>
    <row r="269" ht="15.75" customHeight="1">
      <c r="A269" s="162"/>
      <c r="B269" s="76"/>
      <c r="C269" s="76"/>
      <c r="D269" s="79"/>
      <c r="E269" s="78"/>
      <c r="F269" s="79"/>
      <c r="G269" s="79"/>
      <c r="H269" s="78"/>
      <c r="I269" s="79"/>
      <c r="J269" s="79"/>
      <c r="K269" s="80"/>
      <c r="L269" s="81"/>
      <c r="M269" s="79"/>
      <c r="N269" s="80"/>
      <c r="O269" s="81"/>
      <c r="P269" s="79"/>
      <c r="Q269" s="78"/>
      <c r="R269" s="79"/>
      <c r="S269" s="79"/>
      <c r="T269" s="82"/>
      <c r="U269" s="83"/>
      <c r="V269" s="79"/>
      <c r="W269" s="82"/>
      <c r="X269" s="83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  <c r="AP269" s="76"/>
      <c r="AQ269" s="76"/>
    </row>
    <row r="270" ht="15.75" customHeight="1">
      <c r="A270" s="162"/>
      <c r="B270" s="76"/>
      <c r="C270" s="76"/>
      <c r="D270" s="79"/>
      <c r="E270" s="78"/>
      <c r="F270" s="79"/>
      <c r="G270" s="79"/>
      <c r="H270" s="78"/>
      <c r="I270" s="79"/>
      <c r="J270" s="79"/>
      <c r="K270" s="80"/>
      <c r="L270" s="81"/>
      <c r="M270" s="79"/>
      <c r="N270" s="80"/>
      <c r="O270" s="81"/>
      <c r="P270" s="79"/>
      <c r="Q270" s="78"/>
      <c r="R270" s="79"/>
      <c r="S270" s="79"/>
      <c r="T270" s="82"/>
      <c r="U270" s="83"/>
      <c r="V270" s="79"/>
      <c r="W270" s="82"/>
      <c r="X270" s="83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</row>
    <row r="271" ht="15.75" customHeight="1">
      <c r="A271" s="162"/>
      <c r="B271" s="76"/>
      <c r="C271" s="76"/>
      <c r="D271" s="79"/>
      <c r="E271" s="78"/>
      <c r="F271" s="79"/>
      <c r="G271" s="79"/>
      <c r="H271" s="78"/>
      <c r="I271" s="79"/>
      <c r="J271" s="79"/>
      <c r="K271" s="80"/>
      <c r="L271" s="81"/>
      <c r="M271" s="79"/>
      <c r="N271" s="80"/>
      <c r="O271" s="81"/>
      <c r="P271" s="79"/>
      <c r="Q271" s="78"/>
      <c r="R271" s="79"/>
      <c r="S271" s="79"/>
      <c r="T271" s="82"/>
      <c r="U271" s="83"/>
      <c r="V271" s="79"/>
      <c r="W271" s="82"/>
      <c r="X271" s="83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</row>
    <row r="272" ht="15.75" customHeight="1">
      <c r="A272" s="162"/>
      <c r="B272" s="76"/>
      <c r="C272" s="76"/>
      <c r="D272" s="79"/>
      <c r="E272" s="78"/>
      <c r="F272" s="79"/>
      <c r="G272" s="79"/>
      <c r="H272" s="78"/>
      <c r="I272" s="79"/>
      <c r="J272" s="79"/>
      <c r="K272" s="80"/>
      <c r="L272" s="81"/>
      <c r="M272" s="79"/>
      <c r="N272" s="80"/>
      <c r="O272" s="81"/>
      <c r="P272" s="79"/>
      <c r="Q272" s="78"/>
      <c r="R272" s="79"/>
      <c r="S272" s="79"/>
      <c r="T272" s="82"/>
      <c r="U272" s="83"/>
      <c r="V272" s="79"/>
      <c r="W272" s="82"/>
      <c r="X272" s="83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  <c r="AP272" s="76"/>
      <c r="AQ272" s="76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D2:F2"/>
    <mergeCell ref="G2:I2"/>
    <mergeCell ref="J2:L2"/>
    <mergeCell ref="M2:O2"/>
    <mergeCell ref="P2:R2"/>
    <mergeCell ref="S2:U2"/>
    <mergeCell ref="V2:X2"/>
    <mergeCell ref="E4:F4"/>
    <mergeCell ref="H4:I4"/>
    <mergeCell ref="K4:L4"/>
    <mergeCell ref="N4:O4"/>
    <mergeCell ref="Q4:R4"/>
    <mergeCell ref="T4:U4"/>
    <mergeCell ref="W4:X4"/>
    <mergeCell ref="A5:A6"/>
    <mergeCell ref="A7:A8"/>
    <mergeCell ref="A9:A10"/>
    <mergeCell ref="A11:A13"/>
    <mergeCell ref="A14:A16"/>
    <mergeCell ref="A24:A26"/>
    <mergeCell ref="A28:A30"/>
    <mergeCell ref="A53:A55"/>
    <mergeCell ref="A56:A58"/>
    <mergeCell ref="A59:A61"/>
    <mergeCell ref="A62:A64"/>
    <mergeCell ref="A67:A69"/>
    <mergeCell ref="Q67:Q72"/>
    <mergeCell ref="A70:A72"/>
    <mergeCell ref="A31:A33"/>
    <mergeCell ref="A34:A36"/>
    <mergeCell ref="A37:A39"/>
    <mergeCell ref="A40:A42"/>
    <mergeCell ref="A44:A46"/>
    <mergeCell ref="A47:A49"/>
    <mergeCell ref="A50:A52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2" t="s">
        <v>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</row>
    <row r="2" ht="15.75" customHeight="1">
      <c r="A2" s="163"/>
      <c r="B2" s="163" t="s">
        <v>177</v>
      </c>
      <c r="C2" s="163" t="s">
        <v>178</v>
      </c>
      <c r="D2" s="163" t="s">
        <v>179</v>
      </c>
      <c r="E2" s="163" t="s">
        <v>180</v>
      </c>
      <c r="F2" s="163"/>
      <c r="G2" s="163"/>
      <c r="H2" s="163"/>
      <c r="I2" s="163"/>
      <c r="J2" s="164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</row>
    <row r="3" ht="15.75" customHeight="1">
      <c r="A3" s="163" t="s">
        <v>135</v>
      </c>
      <c r="B3" s="165">
        <v>2.50355184E8</v>
      </c>
      <c r="C3" s="165">
        <v>2.48338576E8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</row>
    <row r="4" ht="15.75" customHeight="1">
      <c r="A4" s="163" t="s">
        <v>181</v>
      </c>
      <c r="B4" s="165">
        <v>8088241.0</v>
      </c>
      <c r="C4" s="165">
        <v>9430839.0</v>
      </c>
      <c r="D4" s="165">
        <f t="shared" ref="D4:D5" si="1">C4-B4</f>
        <v>1342598</v>
      </c>
      <c r="E4" s="166">
        <f t="shared" ref="E4:E5" si="2">D4/B4</f>
        <v>0.1659938174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</row>
    <row r="5" ht="15.75" customHeight="1">
      <c r="A5" s="163" t="s">
        <v>182</v>
      </c>
      <c r="B5" s="165">
        <v>5971161.0</v>
      </c>
      <c r="C5" s="165">
        <v>6774514.0</v>
      </c>
      <c r="D5" s="165">
        <f t="shared" si="1"/>
        <v>803353</v>
      </c>
      <c r="E5" s="166">
        <f t="shared" si="2"/>
        <v>0.1345388275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</row>
    <row r="6" ht="15.75" customHeight="1">
      <c r="A6" s="163" t="s">
        <v>183</v>
      </c>
      <c r="B6" s="166">
        <f t="shared" ref="B6:C6" si="3">B5/B4</f>
        <v>0.7382521119</v>
      </c>
      <c r="C6" s="166">
        <f t="shared" si="3"/>
        <v>0.7183363007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</row>
    <row r="7" ht="15.75" customHeight="1">
      <c r="A7" s="163" t="s">
        <v>184</v>
      </c>
      <c r="B7" s="165">
        <v>3756375.0</v>
      </c>
      <c r="C7" s="165">
        <v>4714232.0</v>
      </c>
      <c r="D7" s="165">
        <f t="shared" ref="D7:D8" si="4">C7-B7</f>
        <v>957857</v>
      </c>
      <c r="E7" s="166">
        <f t="shared" ref="E7:E8" si="5">D7/B7</f>
        <v>0.2549950418</v>
      </c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</row>
    <row r="8" ht="15.75" customHeight="1">
      <c r="A8" s="163" t="s">
        <v>185</v>
      </c>
      <c r="B8" s="165">
        <v>2391090.0</v>
      </c>
      <c r="C8" s="165">
        <v>2943741.0</v>
      </c>
      <c r="D8" s="165">
        <f t="shared" si="4"/>
        <v>552651</v>
      </c>
      <c r="E8" s="166">
        <f t="shared" si="5"/>
        <v>0.2311293176</v>
      </c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</row>
    <row r="9" ht="15.75" customHeight="1">
      <c r="A9" s="163" t="s">
        <v>186</v>
      </c>
      <c r="B9" s="166">
        <f t="shared" ref="B9:C9" si="6">B8/B5</f>
        <v>0.4004397135</v>
      </c>
      <c r="C9" s="166">
        <f t="shared" si="6"/>
        <v>0.4345316874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</row>
    <row r="10" ht="15.75" customHeight="1">
      <c r="A10" s="163" t="s">
        <v>187</v>
      </c>
      <c r="B10" s="167">
        <f t="shared" ref="B10:C10" si="7">B3/B4</f>
        <v>30.95298273</v>
      </c>
      <c r="C10" s="167">
        <f t="shared" si="7"/>
        <v>26.33260689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</row>
    <row r="11" ht="15.75" customHeight="1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</row>
    <row r="12" ht="15.75" customHeight="1">
      <c r="A12" s="163" t="s">
        <v>188</v>
      </c>
      <c r="B12" s="168">
        <v>1470061.0</v>
      </c>
      <c r="C12" s="168">
        <v>1551000.0</v>
      </c>
      <c r="D12" s="168">
        <f t="shared" ref="D12:D18" si="8">C12-B12</f>
        <v>80939</v>
      </c>
      <c r="E12" s="166">
        <f t="shared" ref="E12:E18" si="9">D12/B12</f>
        <v>0.05505825949</v>
      </c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</row>
    <row r="13" ht="15.75" customHeight="1">
      <c r="A13" s="163" t="s">
        <v>189</v>
      </c>
      <c r="B13" s="168">
        <v>1247590.0</v>
      </c>
      <c r="C13" s="168">
        <v>1299484.0</v>
      </c>
      <c r="D13" s="168">
        <f t="shared" si="8"/>
        <v>51894</v>
      </c>
      <c r="E13" s="166">
        <f t="shared" si="9"/>
        <v>0.04159539592</v>
      </c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</row>
    <row r="14" ht="15.75" customHeight="1">
      <c r="A14" s="163" t="s">
        <v>190</v>
      </c>
      <c r="B14" s="168">
        <v>253800.0</v>
      </c>
      <c r="C14" s="168">
        <v>326228.0</v>
      </c>
      <c r="D14" s="168">
        <f t="shared" si="8"/>
        <v>72428</v>
      </c>
      <c r="E14" s="166">
        <f t="shared" si="9"/>
        <v>0.2853743105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</row>
    <row r="15" ht="15.75" customHeight="1">
      <c r="A15" s="163" t="s">
        <v>191</v>
      </c>
      <c r="B15" s="168">
        <v>155122.0</v>
      </c>
      <c r="C15" s="168">
        <v>199730.0</v>
      </c>
      <c r="D15" s="168">
        <f t="shared" si="8"/>
        <v>44608</v>
      </c>
      <c r="E15" s="166">
        <f t="shared" si="9"/>
        <v>0.2875672052</v>
      </c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</row>
    <row r="16" ht="15.75" customHeight="1">
      <c r="A16" s="163" t="s">
        <v>192</v>
      </c>
      <c r="B16" s="166">
        <f t="shared" ref="B16:C16" si="10">B15/B13</f>
        <v>0.1243373224</v>
      </c>
      <c r="C16" s="166">
        <f t="shared" si="10"/>
        <v>0.1536994684</v>
      </c>
      <c r="D16" s="166">
        <f t="shared" si="8"/>
        <v>0.02936214605</v>
      </c>
      <c r="E16" s="166">
        <f t="shared" si="9"/>
        <v>0.2361490942</v>
      </c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</row>
    <row r="17" ht="15.75" customHeight="1">
      <c r="A17" s="163" t="s">
        <v>193</v>
      </c>
      <c r="B17" s="168">
        <v>980851.0</v>
      </c>
      <c r="C17" s="168">
        <v>1032018.0</v>
      </c>
      <c r="D17" s="168">
        <f t="shared" si="8"/>
        <v>51167</v>
      </c>
      <c r="E17" s="166">
        <f t="shared" si="9"/>
        <v>0.0521659253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</row>
    <row r="18" ht="15.75" customHeight="1">
      <c r="A18" s="163" t="s">
        <v>194</v>
      </c>
      <c r="B18" s="168">
        <v>67445.0</v>
      </c>
      <c r="C18" s="168">
        <v>84623.0</v>
      </c>
      <c r="D18" s="168">
        <f t="shared" si="8"/>
        <v>17178</v>
      </c>
      <c r="E18" s="166">
        <f t="shared" si="9"/>
        <v>0.2546964193</v>
      </c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</row>
    <row r="19" ht="15.75" customHeight="1">
      <c r="A19" s="163"/>
      <c r="B19" s="163"/>
      <c r="C19" s="163"/>
      <c r="D19" s="163"/>
      <c r="E19" s="169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</row>
    <row r="20" ht="15.75" customHeight="1">
      <c r="A20" s="163" t="s">
        <v>195</v>
      </c>
      <c r="B20" s="165">
        <v>6.8432816E7</v>
      </c>
      <c r="C20" s="165">
        <v>8.41228E7</v>
      </c>
      <c r="D20" s="165">
        <f>C20-B20</f>
        <v>15689984</v>
      </c>
      <c r="E20" s="166">
        <f>D20/B20</f>
        <v>0.2292757323</v>
      </c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</row>
    <row r="21" ht="15.75" customHeight="1">
      <c r="A21" s="170" t="s">
        <v>196</v>
      </c>
      <c r="B21" s="166">
        <f t="shared" ref="B21:C21" si="11">B20/B3</f>
        <v>0.2733429159</v>
      </c>
      <c r="C21" s="166">
        <f t="shared" si="11"/>
        <v>0.3387423789</v>
      </c>
      <c r="D21" s="163"/>
      <c r="E21" s="169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</row>
    <row r="22" ht="15.75" customHeight="1">
      <c r="A22" s="170" t="s">
        <v>197</v>
      </c>
      <c r="B22" s="165">
        <v>1.25039368E8</v>
      </c>
      <c r="C22" s="165">
        <v>1.22583744E8</v>
      </c>
      <c r="D22" s="165">
        <f t="shared" ref="D22:D23" si="12">C22-B22</f>
        <v>-2455624</v>
      </c>
      <c r="E22" s="166">
        <f t="shared" ref="E22:E23" si="13">D22/B22</f>
        <v>-0.01963880688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</row>
    <row r="23" ht="15.75" customHeight="1">
      <c r="A23" s="170" t="s">
        <v>198</v>
      </c>
      <c r="B23" s="165">
        <v>2.556564E7</v>
      </c>
      <c r="C23" s="165">
        <v>2.7530022E7</v>
      </c>
      <c r="D23" s="165">
        <f t="shared" si="12"/>
        <v>1964382</v>
      </c>
      <c r="E23" s="166">
        <f t="shared" si="13"/>
        <v>0.07683680127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</row>
    <row r="24" ht="15.75" customHeight="1">
      <c r="A24" s="163"/>
      <c r="B24" s="163"/>
      <c r="C24" s="163"/>
      <c r="D24" s="163"/>
      <c r="E24" s="169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</row>
    <row r="25" ht="15.75" customHeight="1">
      <c r="A25" s="163" t="s">
        <v>199</v>
      </c>
      <c r="B25" s="165">
        <v>1724719.0</v>
      </c>
      <c r="C25" s="165">
        <v>3304373.0</v>
      </c>
      <c r="D25" s="165">
        <f>C25-B25</f>
        <v>1579654</v>
      </c>
      <c r="E25" s="166">
        <f>D25/B25</f>
        <v>0.9158906465</v>
      </c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</row>
    <row r="26" ht="15.75" customHeight="1">
      <c r="A26" s="171" t="s">
        <v>200</v>
      </c>
      <c r="B26" s="166">
        <f t="shared" ref="B26:C26" si="14">B25/B4</f>
        <v>0.213237835</v>
      </c>
      <c r="C26" s="166">
        <f t="shared" si="14"/>
        <v>0.3503795368</v>
      </c>
      <c r="D26" s="163"/>
      <c r="E26" s="169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</row>
    <row r="27" ht="15.75" customHeight="1">
      <c r="A27" s="171" t="s">
        <v>201</v>
      </c>
      <c r="B27" s="165">
        <v>2373679.0</v>
      </c>
      <c r="C27" s="165">
        <v>4744570.0</v>
      </c>
      <c r="D27" s="165">
        <f t="shared" ref="D27:D28" si="15">C27-B27</f>
        <v>2370891</v>
      </c>
      <c r="E27" s="166">
        <f t="shared" ref="E27:E28" si="16">D27/B27</f>
        <v>0.998825452</v>
      </c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</row>
    <row r="28" ht="15.75" customHeight="1">
      <c r="A28" s="171" t="s">
        <v>202</v>
      </c>
      <c r="B28" s="165">
        <v>597741.0</v>
      </c>
      <c r="C28" s="165">
        <v>819847.0</v>
      </c>
      <c r="D28" s="165">
        <f t="shared" si="15"/>
        <v>222106</v>
      </c>
      <c r="E28" s="166">
        <f t="shared" si="16"/>
        <v>0.371575649</v>
      </c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</row>
    <row r="29" ht="15.75" customHeight="1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</row>
    <row r="30" ht="15.75" customHeight="1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</row>
    <row r="31" ht="15.75" customHeight="1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</row>
    <row r="32" ht="15.75" customHeight="1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</row>
    <row r="33" ht="15.75" customHeight="1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</row>
    <row r="34" ht="15.75" customHeight="1">
      <c r="A34" s="172" t="s">
        <v>203</v>
      </c>
      <c r="B34" s="165">
        <f> 20347352+37742512</f>
        <v>58089864</v>
      </c>
      <c r="C34" s="165">
        <v>6.3841386E7</v>
      </c>
      <c r="D34" s="165">
        <f t="shared" ref="D34:D36" si="17">C34-B34</f>
        <v>5751522</v>
      </c>
      <c r="E34" s="166">
        <f t="shared" ref="E34:E36" si="18">D34/B34</f>
        <v>0.09901076718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</row>
    <row r="35" ht="15.75" customHeight="1">
      <c r="A35" s="163" t="s">
        <v>204</v>
      </c>
      <c r="B35" s="165">
        <v>6322677.0</v>
      </c>
      <c r="C35" s="165">
        <v>7790873.0</v>
      </c>
      <c r="D35" s="165">
        <f t="shared" si="17"/>
        <v>1468196</v>
      </c>
      <c r="E35" s="166">
        <f t="shared" si="18"/>
        <v>0.2322111346</v>
      </c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</row>
    <row r="36" ht="15.75" customHeight="1">
      <c r="A36" s="163" t="s">
        <v>205</v>
      </c>
      <c r="B36" s="165">
        <v>5574670.0</v>
      </c>
      <c r="C36" s="165">
        <v>7505253.0</v>
      </c>
      <c r="D36" s="165">
        <f t="shared" si="17"/>
        <v>1930583</v>
      </c>
      <c r="E36" s="166">
        <f t="shared" si="18"/>
        <v>0.3463134141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</row>
    <row r="37" ht="15.75" customHeight="1">
      <c r="A37" s="163"/>
      <c r="B37" s="163"/>
      <c r="C37" s="163"/>
      <c r="D37" s="163"/>
      <c r="E37" s="169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</row>
    <row r="38" ht="15.75" customHeight="1">
      <c r="A38" s="163" t="s">
        <v>206</v>
      </c>
      <c r="B38" s="168">
        <v>65145.0</v>
      </c>
      <c r="C38" s="168">
        <v>124317.0</v>
      </c>
      <c r="D38" s="168">
        <f t="shared" ref="D38:D39" si="19">C38-B38</f>
        <v>59172</v>
      </c>
      <c r="E38" s="166">
        <f t="shared" ref="E38:E39" si="20">D38/B38</f>
        <v>0.9083122266</v>
      </c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</row>
    <row r="39" ht="15.75" customHeight="1">
      <c r="A39" s="163" t="s">
        <v>142</v>
      </c>
      <c r="B39" s="168">
        <v>116209.0</v>
      </c>
      <c r="C39" s="168">
        <v>110971.0</v>
      </c>
      <c r="D39" s="168">
        <f t="shared" si="19"/>
        <v>-5238</v>
      </c>
      <c r="E39" s="166">
        <f t="shared" si="20"/>
        <v>-0.04507396157</v>
      </c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</row>
    <row r="40" ht="15.75" customHeight="1">
      <c r="A40" s="172"/>
      <c r="B40" s="172"/>
      <c r="C40" s="172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</row>
    <row r="41" ht="15.75" customHeight="1">
      <c r="A41" s="163" t="s">
        <v>207</v>
      </c>
      <c r="B41" s="173">
        <v>1590951.3</v>
      </c>
      <c r="C41" s="165">
        <v>1116846.3</v>
      </c>
      <c r="D41" s="163"/>
      <c r="E41" s="169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</row>
    <row r="42" ht="15.75" customHeight="1">
      <c r="A42" s="163"/>
      <c r="B42" s="169"/>
      <c r="C42" s="169"/>
      <c r="D42" s="163"/>
      <c r="E42" s="169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</row>
    <row r="43" ht="15.75" customHeight="1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</row>
    <row r="44" ht="15.75" customHeight="1">
      <c r="A44" s="163" t="s">
        <v>208</v>
      </c>
      <c r="B44" s="173">
        <v>520025.7</v>
      </c>
      <c r="C44" s="165">
        <v>411901.5</v>
      </c>
      <c r="D44" s="165">
        <v>182528.0</v>
      </c>
      <c r="E44" s="166">
        <v>0.15655303374679866</v>
      </c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</row>
    <row r="45" ht="15.75" customHeight="1">
      <c r="A45" s="163" t="s">
        <v>209</v>
      </c>
      <c r="B45" s="166">
        <f t="shared" ref="B45:C45" si="21">B44/B41</f>
        <v>0.326864625</v>
      </c>
      <c r="C45" s="166">
        <f t="shared" si="21"/>
        <v>0.3688076864</v>
      </c>
      <c r="D45" s="163"/>
      <c r="E45" s="169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</row>
    <row r="46" ht="15.75" customHeight="1">
      <c r="A46" s="163" t="s">
        <v>210</v>
      </c>
      <c r="B46" s="168">
        <v>627619.07</v>
      </c>
      <c r="C46" s="168">
        <v>472701.73</v>
      </c>
      <c r="D46" s="165">
        <v>182528.0</v>
      </c>
      <c r="E46" s="166">
        <v>0.15655303374679866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</row>
    <row r="47" ht="15.75" customHeight="1">
      <c r="A47" s="163" t="s">
        <v>211</v>
      </c>
      <c r="B47" s="166">
        <f t="shared" ref="B47:C47" si="22">B46/B41</f>
        <v>0.394492949</v>
      </c>
      <c r="C47" s="166">
        <f t="shared" si="22"/>
        <v>0.4232468962</v>
      </c>
      <c r="D47" s="163"/>
      <c r="E47" s="169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</row>
    <row r="48" ht="15.75" customHeight="1">
      <c r="A48" s="163" t="s">
        <v>212</v>
      </c>
      <c r="B48" s="168">
        <v>1165918.0</v>
      </c>
      <c r="C48" s="168">
        <v>1348446.0</v>
      </c>
      <c r="D48" s="165">
        <v>182528.0</v>
      </c>
      <c r="E48" s="166">
        <v>0.15655303374679866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</row>
    <row r="49" ht="15.75" customHeight="1">
      <c r="A49" s="163" t="s">
        <v>213</v>
      </c>
      <c r="B49" s="168">
        <v>1223421.0</v>
      </c>
      <c r="C49" s="168">
        <v>1399491.0</v>
      </c>
      <c r="D49" s="165">
        <v>176070.0</v>
      </c>
      <c r="E49" s="166">
        <v>0.14391611718288308</v>
      </c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</row>
    <row r="50" ht="15.75" customHeight="1">
      <c r="A50" s="163" t="s">
        <v>214</v>
      </c>
      <c r="B50" s="168">
        <v>1470101.0</v>
      </c>
      <c r="C50" s="168">
        <v>1484072.0</v>
      </c>
      <c r="D50" s="165">
        <v>13971.0</v>
      </c>
      <c r="E50" s="166">
        <v>0.00950342867598893</v>
      </c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</row>
    <row r="51" ht="15.75" customHeight="1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</row>
    <row r="52" ht="15.75" customHeight="1">
      <c r="A52" s="163" t="s">
        <v>215</v>
      </c>
      <c r="B52" s="168">
        <v>419038.0</v>
      </c>
      <c r="C52" s="168">
        <v>301166.0</v>
      </c>
      <c r="D52" s="168">
        <f t="shared" ref="D52:D53" si="23">C52-B52</f>
        <v>-117872</v>
      </c>
      <c r="E52" s="166">
        <f t="shared" ref="E52:E53" si="24">D52/B52</f>
        <v>-0.2812919115</v>
      </c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</row>
    <row r="53" ht="15.75" customHeight="1">
      <c r="A53" s="163" t="s">
        <v>216</v>
      </c>
      <c r="B53" s="168">
        <v>260084.0</v>
      </c>
      <c r="C53" s="168">
        <v>179943.0</v>
      </c>
      <c r="D53" s="168">
        <f t="shared" si="23"/>
        <v>-80141</v>
      </c>
      <c r="E53" s="166">
        <f t="shared" si="24"/>
        <v>-0.3081350641</v>
      </c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</row>
    <row r="54" ht="15.75" customHeight="1">
      <c r="A54" s="163"/>
      <c r="B54" s="166">
        <f t="shared" ref="B54:C54" si="25">B53/B12</f>
        <v>0.1769205496</v>
      </c>
      <c r="C54" s="166">
        <f t="shared" si="25"/>
        <v>0.1160174081</v>
      </c>
      <c r="D54" s="163"/>
      <c r="E54" s="166">
        <f>C54-B54</f>
        <v>-0.06090314143</v>
      </c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</row>
    <row r="55" ht="15.75" customHeight="1">
      <c r="A55" s="163" t="s">
        <v>217</v>
      </c>
      <c r="B55" s="168">
        <v>81760.0</v>
      </c>
      <c r="C55" s="168">
        <v>73004.0</v>
      </c>
      <c r="D55" s="168">
        <f>C55-B55</f>
        <v>-8756</v>
      </c>
      <c r="E55" s="166">
        <f>D55/B55</f>
        <v>-0.1070939335</v>
      </c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</row>
    <row r="56" ht="15.75" customHeight="1">
      <c r="A56" s="163"/>
      <c r="B56" s="166">
        <f t="shared" ref="B56:C56" si="26">B55/B14</f>
        <v>0.32214342</v>
      </c>
      <c r="C56" s="166">
        <f t="shared" si="26"/>
        <v>0.2237821401</v>
      </c>
      <c r="D56" s="163"/>
      <c r="E56" s="166">
        <f>C56-B56</f>
        <v>-0.09836127992</v>
      </c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</row>
    <row r="57" ht="15.75" customHeight="1">
      <c r="A57" s="163" t="s">
        <v>218</v>
      </c>
      <c r="B57" s="168">
        <v>24195.0</v>
      </c>
      <c r="C57" s="168">
        <v>24718.0</v>
      </c>
      <c r="D57" s="168">
        <f>C57-B57</f>
        <v>523</v>
      </c>
      <c r="E57" s="166">
        <f>D57/B57</f>
        <v>0.02161603637</v>
      </c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</row>
    <row r="58" ht="15.75" customHeight="1">
      <c r="A58" s="163"/>
      <c r="B58" s="166">
        <f t="shared" ref="B58:C58" si="27">B57/B18</f>
        <v>0.3587367485</v>
      </c>
      <c r="C58" s="166">
        <f t="shared" si="27"/>
        <v>0.2920955296</v>
      </c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</row>
    <row r="59" ht="15.75" customHeight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</row>
    <row r="60" ht="15.75" customHeight="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</row>
    <row r="61" ht="15.75" customHeight="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</row>
    <row r="62" ht="15.75" customHeight="1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</row>
    <row r="63" ht="15.75" customHeight="1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</row>
    <row r="64" ht="15.75" customHeight="1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</row>
    <row r="65" ht="15.75" customHeight="1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</row>
    <row r="66" ht="15.75" customHeight="1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</row>
    <row r="67" ht="15.75" customHeight="1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</row>
    <row r="68" ht="15.75" customHeight="1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</row>
    <row r="69" ht="15.75" customHeight="1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</row>
    <row r="70" ht="15.75" customHeight="1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</row>
    <row r="71" ht="15.75" customHeight="1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</row>
    <row r="72" ht="15.75" customHeight="1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</row>
    <row r="73" ht="15.75" customHeight="1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</row>
    <row r="74" ht="15.75" customHeight="1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</row>
    <row r="75" ht="15.75" customHeight="1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</row>
    <row r="76" ht="15.75" customHeight="1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</row>
    <row r="77" ht="15.75" customHeight="1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5">
        <f t="shared" ref="Y77:Y82" si="28">sum(C71:P71)</f>
        <v>0</v>
      </c>
      <c r="Z77" s="165">
        <f t="shared" ref="Z77:Z82" si="29">sum(Q71:X71)</f>
        <v>0</v>
      </c>
      <c r="AA77" s="163"/>
    </row>
    <row r="78" ht="15.75" customHeight="1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5">
        <f t="shared" si="28"/>
        <v>0</v>
      </c>
      <c r="Z78" s="165">
        <f t="shared" si="29"/>
        <v>0</v>
      </c>
      <c r="AA78" s="163"/>
    </row>
    <row r="79" ht="15.75" customHeight="1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5">
        <f t="shared" si="28"/>
        <v>0</v>
      </c>
      <c r="Z79" s="165">
        <f t="shared" si="29"/>
        <v>0</v>
      </c>
      <c r="AA79" s="163"/>
    </row>
    <row r="80" ht="15.75" customHeight="1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5">
        <f t="shared" si="28"/>
        <v>0</v>
      </c>
      <c r="Z80" s="165">
        <f t="shared" si="29"/>
        <v>0</v>
      </c>
      <c r="AA80" s="163"/>
    </row>
    <row r="81" ht="15.75" customHeight="1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5">
        <f t="shared" si="28"/>
        <v>0</v>
      </c>
      <c r="Z81" s="165">
        <f t="shared" si="29"/>
        <v>0</v>
      </c>
      <c r="AA81" s="163"/>
    </row>
    <row r="82" ht="15.75" customHeight="1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5">
        <f t="shared" si="28"/>
        <v>0</v>
      </c>
      <c r="Z82" s="165">
        <f t="shared" si="29"/>
        <v>0</v>
      </c>
      <c r="AA82" s="163"/>
    </row>
    <row r="83" ht="15.75" customHeight="1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</row>
    <row r="84" ht="15.75" customHeight="1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</row>
    <row r="85" ht="15.75" customHeight="1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</row>
    <row r="86" ht="15.75" customHeight="1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</row>
    <row r="87" ht="15.75" customHeight="1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</row>
    <row r="88" ht="15.75" customHeight="1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</row>
    <row r="89" ht="15.75" customHeight="1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</row>
    <row r="90" ht="15.75" customHeight="1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</row>
    <row r="91" ht="15.75" customHeight="1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</row>
    <row r="92" ht="15.75" customHeight="1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</row>
    <row r="93" ht="15.75" customHeight="1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</row>
    <row r="94" ht="15.75" customHeight="1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</row>
    <row r="95" ht="15.75" customHeight="1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</row>
    <row r="96" ht="15.75" customHeight="1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</row>
    <row r="97" ht="15.75" customHeight="1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</row>
    <row r="98" ht="15.75" customHeight="1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</row>
    <row r="99" ht="15.75" customHeight="1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</row>
    <row r="100" ht="15.75" customHeight="1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</row>
    <row r="101" ht="15.75" customHeight="1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</row>
    <row r="102" ht="15.75" customHeight="1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</row>
    <row r="103" ht="15.75" customHeight="1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</row>
    <row r="104" ht="15.75" customHeight="1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</row>
    <row r="105" ht="15.75" customHeight="1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</row>
    <row r="106" ht="15.75" customHeight="1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</row>
    <row r="107" ht="15.75" customHeight="1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</row>
    <row r="108" ht="15.75" customHeight="1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</row>
    <row r="109" ht="15.75" customHeight="1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</row>
    <row r="110" ht="15.75" customHeight="1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</row>
    <row r="111" ht="15.75" customHeight="1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</row>
    <row r="112" ht="15.75" customHeight="1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</row>
    <row r="113" ht="15.75" customHeight="1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</row>
    <row r="114" ht="15.75" customHeight="1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</row>
    <row r="115" ht="15.75" customHeight="1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</row>
    <row r="116" ht="15.75" customHeight="1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</row>
    <row r="117" ht="15.75" customHeight="1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</row>
    <row r="118" ht="15.75" customHeight="1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</row>
    <row r="119" ht="15.75" customHeight="1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</row>
    <row r="120" ht="15.75" customHeight="1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</row>
    <row r="121" ht="15.75" customHeight="1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</row>
    <row r="122" ht="15.75" customHeight="1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</row>
    <row r="123" ht="15.75" customHeight="1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</row>
    <row r="124" ht="15.75" customHeight="1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</row>
    <row r="125" ht="15.75" customHeight="1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</row>
    <row r="126" ht="15.75" customHeight="1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</row>
    <row r="127" ht="15.75" customHeight="1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</row>
    <row r="128" ht="15.75" customHeight="1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</row>
    <row r="129" ht="15.75" customHeight="1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</row>
    <row r="130" ht="15.75" customHeight="1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</row>
    <row r="131" ht="15.75" customHeight="1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</row>
    <row r="132" ht="15.75" customHeight="1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</row>
    <row r="133" ht="15.75" customHeight="1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</row>
    <row r="134" ht="15.75" customHeight="1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</row>
    <row r="135" ht="15.75" customHeight="1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</row>
    <row r="136" ht="15.75" customHeight="1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</row>
    <row r="137" ht="15.75" customHeight="1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</row>
    <row r="138" ht="15.75" customHeight="1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</row>
    <row r="139" ht="15.75" customHeight="1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</row>
    <row r="140" ht="15.75" customHeight="1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</row>
    <row r="141" ht="15.75" customHeight="1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</row>
    <row r="142" ht="15.75" customHeight="1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</row>
    <row r="143" ht="15.75" customHeight="1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</row>
    <row r="144" ht="15.75" customHeight="1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</row>
    <row r="145" ht="15.75" customHeight="1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</row>
    <row r="146" ht="15.75" customHeight="1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</row>
    <row r="147" ht="15.75" customHeight="1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</row>
    <row r="148" ht="15.75" customHeight="1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</row>
    <row r="149" ht="15.75" customHeight="1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</row>
    <row r="150" ht="15.75" customHeight="1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</row>
    <row r="151" ht="15.75" customHeight="1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</row>
    <row r="152" ht="15.75" customHeight="1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</row>
    <row r="153" ht="15.75" customHeight="1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</row>
    <row r="154" ht="15.75" customHeight="1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</row>
    <row r="155" ht="15.75" customHeight="1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</row>
    <row r="156" ht="15.75" customHeight="1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</row>
    <row r="157" ht="15.75" customHeight="1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</row>
    <row r="158" ht="15.75" customHeight="1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</row>
    <row r="159" ht="15.75" customHeight="1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</row>
    <row r="160" ht="15.75" customHeight="1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</row>
    <row r="161" ht="15.75" customHeight="1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</row>
    <row r="162" ht="15.75" customHeight="1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</row>
    <row r="163" ht="15.75" customHeight="1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</row>
    <row r="164" ht="15.75" customHeight="1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</row>
    <row r="165" ht="15.75" customHeight="1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</row>
    <row r="166" ht="15.75" customHeight="1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</row>
    <row r="167" ht="15.75" customHeight="1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</row>
    <row r="168" ht="15.75" customHeight="1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</row>
    <row r="169" ht="15.75" customHeight="1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</row>
    <row r="170" ht="15.75" customHeight="1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</row>
    <row r="171" ht="15.75" customHeight="1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</row>
    <row r="172" ht="15.75" customHeight="1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</row>
    <row r="173" ht="15.75" customHeight="1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</row>
    <row r="174" ht="15.75" customHeight="1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</row>
    <row r="175" ht="15.75" customHeight="1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</row>
    <row r="176" ht="15.75" customHeight="1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</row>
    <row r="177" ht="15.75" customHeight="1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</row>
    <row r="178" ht="15.75" customHeight="1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</row>
    <row r="179" ht="15.75" customHeight="1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</row>
    <row r="180" ht="15.75" customHeight="1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</row>
    <row r="181" ht="15.75" customHeight="1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</row>
    <row r="182" ht="15.75" customHeight="1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</row>
    <row r="183" ht="15.75" customHeight="1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</row>
    <row r="184" ht="15.75" customHeight="1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</row>
    <row r="185" ht="15.75" customHeight="1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</row>
    <row r="186" ht="15.75" customHeight="1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</row>
    <row r="187" ht="15.75" customHeight="1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</row>
    <row r="188" ht="15.75" customHeight="1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</row>
    <row r="189" ht="15.75" customHeight="1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</row>
    <row r="190" ht="15.75" customHeight="1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</row>
    <row r="191" ht="15.75" customHeight="1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</row>
    <row r="192" ht="15.75" customHeight="1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</row>
    <row r="193" ht="15.75" customHeight="1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</row>
    <row r="194" ht="15.75" customHeight="1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</row>
    <row r="195" ht="15.75" customHeight="1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</row>
    <row r="196" ht="15.75" customHeight="1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</row>
    <row r="197" ht="15.75" customHeight="1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</row>
    <row r="198" ht="15.75" customHeight="1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</row>
    <row r="199" ht="15.75" customHeight="1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</row>
    <row r="200" ht="15.75" customHeight="1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</row>
    <row r="201" ht="15.75" customHeight="1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</row>
    <row r="202" ht="15.75" customHeight="1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</row>
    <row r="203" ht="15.75" customHeight="1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</row>
    <row r="204" ht="15.75" customHeight="1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</row>
    <row r="205" ht="15.75" customHeight="1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</row>
    <row r="206" ht="15.75" customHeight="1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</row>
    <row r="207" ht="15.75" customHeight="1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</row>
    <row r="208" ht="15.75" customHeight="1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</row>
    <row r="209" ht="15.75" customHeight="1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</row>
    <row r="210" ht="15.75" customHeight="1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</row>
    <row r="211" ht="15.75" customHeight="1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</row>
    <row r="212" ht="15.75" customHeight="1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</row>
    <row r="213" ht="15.75" customHeight="1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</row>
    <row r="214" ht="15.75" customHeight="1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</row>
    <row r="215" ht="15.75" customHeight="1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</row>
    <row r="216" ht="15.75" customHeight="1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</row>
    <row r="217" ht="15.75" customHeight="1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</row>
    <row r="218" ht="15.75" customHeight="1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</row>
    <row r="219" ht="15.75" customHeight="1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</row>
    <row r="220" ht="15.75" customHeight="1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</row>
    <row r="221" ht="15.75" customHeight="1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</row>
    <row r="222" ht="15.75" customHeight="1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  <c r="AA222" s="163"/>
    </row>
    <row r="223" ht="15.75" customHeight="1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  <c r="AA223" s="163"/>
    </row>
    <row r="224" ht="15.75" customHeight="1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  <c r="AA224" s="163"/>
    </row>
    <row r="225" ht="15.75" customHeight="1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  <c r="AA225" s="163"/>
    </row>
    <row r="226" ht="15.75" customHeight="1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  <c r="AA226" s="163"/>
    </row>
    <row r="227" ht="15.75" customHeight="1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  <c r="AA227" s="163"/>
    </row>
    <row r="228" ht="15.75" customHeight="1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  <c r="AA228" s="163"/>
    </row>
    <row r="229" ht="15.75" customHeight="1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  <c r="AA229" s="163"/>
    </row>
    <row r="230" ht="15.75" customHeight="1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  <c r="AA230" s="163"/>
    </row>
    <row r="231" ht="15.75" customHeight="1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  <c r="AA231" s="163"/>
    </row>
    <row r="232" ht="15.75" customHeight="1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  <c r="AA232" s="163"/>
    </row>
    <row r="233" ht="15.75" customHeight="1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  <c r="AA233" s="163"/>
    </row>
    <row r="234" ht="15.75" customHeight="1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  <c r="AA234" s="163"/>
    </row>
    <row r="235" ht="15.75" customHeight="1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</row>
    <row r="236" ht="15.75" customHeight="1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</row>
    <row r="237" ht="15.75" customHeight="1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  <c r="AA237" s="163"/>
    </row>
    <row r="238" ht="15.75" customHeight="1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A238" s="163"/>
    </row>
    <row r="239" ht="15.75" customHeight="1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</row>
    <row r="240" ht="15.75" customHeight="1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A240" s="163"/>
    </row>
    <row r="241" ht="15.75" customHeight="1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  <c r="AA241" s="163"/>
    </row>
    <row r="242" ht="15.75" customHeight="1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  <c r="AA242" s="163"/>
    </row>
    <row r="243" ht="15.75" customHeight="1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  <c r="AA243" s="163"/>
    </row>
    <row r="244" ht="15.75" customHeight="1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  <c r="AA244" s="163"/>
    </row>
    <row r="245" ht="15.75" customHeight="1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  <c r="AA245" s="163"/>
    </row>
    <row r="246" ht="15.75" customHeight="1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</row>
    <row r="247" ht="15.75" customHeight="1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</row>
    <row r="248" ht="15.75" customHeight="1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</row>
    <row r="249" ht="15.75" customHeight="1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</row>
    <row r="250" ht="15.75" customHeight="1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</row>
    <row r="251" ht="15.75" customHeight="1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</row>
    <row r="252" ht="15.75" customHeight="1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  <c r="AA252" s="163"/>
    </row>
    <row r="253" ht="15.75" customHeight="1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</row>
    <row r="254" ht="15.75" customHeight="1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  <c r="AA254" s="163"/>
    </row>
    <row r="255" ht="15.75" customHeight="1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  <c r="AA255" s="163"/>
    </row>
    <row r="256" ht="15.75" customHeight="1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</row>
    <row r="257" ht="15.75" customHeight="1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</row>
    <row r="258" ht="15.75" customHeight="1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</row>
    <row r="259" ht="15.75" customHeight="1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</row>
    <row r="260" ht="15.75" customHeight="1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</row>
    <row r="261" ht="15.75" customHeight="1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</row>
    <row r="262" ht="15.75" customHeight="1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  <c r="AA262" s="163"/>
    </row>
    <row r="263" ht="15.75" customHeight="1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  <c r="AA263" s="163"/>
    </row>
    <row r="264" ht="15.75" customHeight="1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  <c r="AA264" s="163"/>
    </row>
    <row r="265" ht="15.75" customHeight="1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</row>
    <row r="266" ht="15.75" customHeight="1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</row>
    <row r="267" ht="15.75" customHeight="1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</row>
    <row r="268" ht="15.75" customHeight="1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</row>
    <row r="269" ht="15.75" customHeight="1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</row>
    <row r="270" ht="15.75" customHeight="1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</row>
    <row r="271" ht="15.75" customHeight="1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  <c r="AA271" s="163"/>
    </row>
    <row r="272" ht="15.75" customHeight="1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  <c r="AA272" s="163"/>
    </row>
    <row r="273" ht="15.75" customHeight="1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  <c r="AA273" s="163"/>
    </row>
    <row r="274" ht="15.75" customHeight="1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  <c r="AA274" s="163"/>
    </row>
    <row r="275" ht="15.75" customHeight="1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  <c r="AA275" s="163"/>
    </row>
    <row r="276" ht="15.75" customHeight="1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  <c r="AA276" s="163"/>
    </row>
    <row r="277" ht="15.75" customHeight="1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  <c r="AA277" s="163"/>
    </row>
    <row r="278" ht="15.75" customHeight="1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  <c r="AA278" s="163"/>
    </row>
    <row r="279" ht="15.75" customHeight="1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  <c r="AA279" s="163"/>
    </row>
    <row r="280" ht="15.75" customHeight="1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</row>
    <row r="281" ht="15.75" customHeight="1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</row>
    <row r="282" ht="15.75" customHeight="1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</row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0"/>
    <col customWidth="1" min="2" max="2" width="12.63"/>
    <col customWidth="1" min="3" max="3" width="7.13"/>
    <col customWidth="1" min="4" max="4" width="8.25"/>
    <col customWidth="1" min="5" max="5" width="5.0"/>
    <col customWidth="1" min="6" max="6" width="7.0"/>
    <col customWidth="1" min="7" max="7" width="5.0"/>
    <col customWidth="1" min="8" max="8" width="8.0"/>
    <col customWidth="1" min="9" max="9" width="7.38"/>
    <col customWidth="1" min="10" max="10" width="4.75"/>
    <col customWidth="1" min="11" max="11" width="9.88"/>
    <col customWidth="1" min="12" max="13" width="7.38"/>
    <col customWidth="1" min="14" max="14" width="5.38"/>
    <col customWidth="1" min="15" max="15" width="7.38"/>
    <col customWidth="1" min="16" max="16" width="5.63"/>
    <col customWidth="1" min="17" max="17" width="5.5"/>
    <col customWidth="1" min="18" max="18" width="7.38"/>
    <col customWidth="1" min="19" max="19" width="5.13"/>
    <col customWidth="1" min="20" max="20" width="6.13"/>
    <col customWidth="1" min="21" max="21" width="7.0"/>
    <col customWidth="1" min="22" max="22" width="4.5"/>
    <col customWidth="1" min="23" max="23" width="4.88"/>
    <col customWidth="1" min="24" max="24" width="7.38"/>
    <col customWidth="1" min="25" max="25" width="5.5"/>
    <col customWidth="1" min="26" max="27" width="6.25"/>
  </cols>
  <sheetData>
    <row r="1" ht="15.75" customHeight="1">
      <c r="A1" s="162"/>
      <c r="B1" s="76"/>
      <c r="C1" s="76"/>
      <c r="D1" s="77"/>
      <c r="E1" s="79"/>
      <c r="F1" s="78"/>
      <c r="G1" s="79"/>
      <c r="H1" s="76"/>
      <c r="I1" s="82"/>
      <c r="J1" s="83"/>
      <c r="K1" s="175"/>
      <c r="L1" s="80"/>
      <c r="M1" s="81"/>
      <c r="N1" s="175"/>
      <c r="O1" s="80"/>
      <c r="P1" s="81"/>
      <c r="Q1" s="76"/>
      <c r="R1" s="82"/>
      <c r="S1" s="83"/>
      <c r="T1" s="76"/>
      <c r="U1" s="82"/>
      <c r="V1" s="83"/>
      <c r="W1" s="77"/>
      <c r="X1" s="78"/>
      <c r="Y1" s="79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</row>
    <row r="2" ht="1.5" customHeight="1">
      <c r="A2" s="89"/>
      <c r="B2" s="90"/>
      <c r="C2" s="90"/>
      <c r="D2" s="147"/>
      <c r="E2" s="91"/>
      <c r="F2" s="92"/>
      <c r="G2" s="91"/>
      <c r="H2" s="90"/>
      <c r="I2" s="95"/>
      <c r="J2" s="96"/>
      <c r="K2" s="176"/>
      <c r="L2" s="93"/>
      <c r="M2" s="94"/>
      <c r="N2" s="176"/>
      <c r="O2" s="93"/>
      <c r="P2" s="94"/>
      <c r="Q2" s="90"/>
      <c r="R2" s="95"/>
      <c r="S2" s="96"/>
      <c r="T2" s="90"/>
      <c r="U2" s="95"/>
      <c r="V2" s="96"/>
      <c r="W2" s="147"/>
      <c r="X2" s="92"/>
      <c r="Y2" s="91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</row>
    <row r="3" ht="51.0" customHeight="1">
      <c r="A3" s="177"/>
      <c r="B3" s="178"/>
      <c r="C3" s="179" t="s">
        <v>121</v>
      </c>
      <c r="D3" s="100" t="s">
        <v>61</v>
      </c>
      <c r="E3" s="180"/>
      <c r="F3" s="181" t="s">
        <v>127</v>
      </c>
      <c r="G3" s="180"/>
      <c r="H3" s="182" t="s">
        <v>63</v>
      </c>
      <c r="I3" s="183" t="s">
        <v>128</v>
      </c>
      <c r="J3" s="184"/>
      <c r="K3" s="185" t="s">
        <v>59</v>
      </c>
      <c r="L3" s="186" t="s">
        <v>126</v>
      </c>
      <c r="M3" s="187"/>
      <c r="N3" s="185" t="s">
        <v>124</v>
      </c>
      <c r="O3" s="186" t="s">
        <v>125</v>
      </c>
      <c r="P3" s="187"/>
      <c r="Q3" s="182" t="s">
        <v>55</v>
      </c>
      <c r="R3" s="183" t="s">
        <v>123</v>
      </c>
      <c r="S3" s="184"/>
      <c r="T3" s="182" t="s">
        <v>65</v>
      </c>
      <c r="U3" s="183" t="s">
        <v>129</v>
      </c>
      <c r="V3" s="184"/>
      <c r="W3" s="100" t="s">
        <v>53</v>
      </c>
      <c r="X3" s="181" t="s">
        <v>122</v>
      </c>
      <c r="Y3" s="180"/>
      <c r="Z3" s="104"/>
      <c r="AA3" s="105" t="s">
        <v>130</v>
      </c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</row>
    <row r="4" ht="15.75" customHeight="1">
      <c r="A4" s="188" t="s">
        <v>131</v>
      </c>
      <c r="B4" s="189" t="s">
        <v>132</v>
      </c>
      <c r="C4" s="90">
        <v>1551000.0</v>
      </c>
      <c r="D4" s="111">
        <v>66324.0</v>
      </c>
      <c r="E4" s="91"/>
      <c r="F4" s="109">
        <f>sum(F5:F6)</f>
        <v>1741</v>
      </c>
      <c r="G4" s="91"/>
      <c r="H4" s="111">
        <v>56274.0</v>
      </c>
      <c r="I4" s="190">
        <f>sum(I5:I6)</f>
        <v>917</v>
      </c>
      <c r="J4" s="96"/>
      <c r="K4" s="111">
        <v>45908.0</v>
      </c>
      <c r="L4" s="191">
        <f>sum(L5:L6)</f>
        <v>1833</v>
      </c>
      <c r="M4" s="94"/>
      <c r="N4" s="111">
        <v>78233.0</v>
      </c>
      <c r="O4" s="191">
        <f>sum(O5:O6)</f>
        <v>2566</v>
      </c>
      <c r="P4" s="94"/>
      <c r="Q4" s="111">
        <v>109942.0</v>
      </c>
      <c r="R4" s="190">
        <f>sum(R5:R6)</f>
        <v>2055</v>
      </c>
      <c r="S4" s="96"/>
      <c r="T4" s="111">
        <v>14669.0</v>
      </c>
      <c r="U4" s="190">
        <f>sum(U5:U6)</f>
        <v>1245</v>
      </c>
      <c r="V4" s="96"/>
      <c r="W4" s="111">
        <v>28637.0</v>
      </c>
      <c r="X4" s="109">
        <f>sum(X5:X6)</f>
        <v>1105</v>
      </c>
      <c r="Y4" s="91"/>
      <c r="Z4" s="90"/>
      <c r="AA4" s="112">
        <f>sum(AA5:AA6)</f>
        <v>3542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</row>
    <row r="5" ht="15.75" customHeight="1">
      <c r="A5" s="113"/>
      <c r="B5" s="189" t="s">
        <v>133</v>
      </c>
      <c r="C5" s="96">
        <v>0.84</v>
      </c>
      <c r="D5" s="111">
        <v>62373.0</v>
      </c>
      <c r="E5" s="114">
        <f>D5/D4</f>
        <v>0.9404288041</v>
      </c>
      <c r="F5" s="109">
        <v>1698.0</v>
      </c>
      <c r="G5" s="114">
        <f>F5/F4</f>
        <v>0.9753015508</v>
      </c>
      <c r="H5" s="111">
        <v>50047.0</v>
      </c>
      <c r="I5" s="190">
        <v>815.0</v>
      </c>
      <c r="J5" s="192">
        <f>I5/I4</f>
        <v>0.8887677208</v>
      </c>
      <c r="K5" s="111">
        <v>41680.0</v>
      </c>
      <c r="L5" s="191">
        <v>1774.0</v>
      </c>
      <c r="M5" s="193">
        <f>L5/L4</f>
        <v>0.9678123295</v>
      </c>
      <c r="N5" s="111">
        <v>56152.0</v>
      </c>
      <c r="O5" s="191">
        <v>1892.0</v>
      </c>
      <c r="P5" s="193">
        <f>O5/O4</f>
        <v>0.7373343726</v>
      </c>
      <c r="Q5" s="111">
        <v>84140.0</v>
      </c>
      <c r="R5" s="190">
        <v>1880.0</v>
      </c>
      <c r="S5" s="192">
        <f>R5/R4</f>
        <v>0.9148418491</v>
      </c>
      <c r="T5" s="111">
        <v>13632.0</v>
      </c>
      <c r="U5" s="190">
        <v>1204.0</v>
      </c>
      <c r="V5" s="192">
        <f>U5/U4</f>
        <v>0.9670682731</v>
      </c>
      <c r="W5" s="111">
        <v>22253.0</v>
      </c>
      <c r="X5" s="109">
        <v>925.0</v>
      </c>
      <c r="Y5" s="114">
        <f>X5/X4</f>
        <v>0.8371040724</v>
      </c>
      <c r="Z5" s="76"/>
      <c r="AA5" s="112">
        <v>3260.0</v>
      </c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</row>
    <row r="6" ht="15.75" customHeight="1">
      <c r="A6" s="49"/>
      <c r="B6" s="189" t="s">
        <v>137</v>
      </c>
      <c r="C6" s="96">
        <v>0.16</v>
      </c>
      <c r="D6" s="111">
        <v>3951.0</v>
      </c>
      <c r="E6" s="114">
        <f>D6/D4</f>
        <v>0.05957119595</v>
      </c>
      <c r="F6" s="109">
        <v>43.0</v>
      </c>
      <c r="G6" s="114">
        <f>F6/F4</f>
        <v>0.02469844917</v>
      </c>
      <c r="H6" s="111">
        <v>6227.0</v>
      </c>
      <c r="I6" s="190">
        <v>102.0</v>
      </c>
      <c r="J6" s="192">
        <f>I6/I4</f>
        <v>0.1112322792</v>
      </c>
      <c r="K6" s="111">
        <v>4228.0</v>
      </c>
      <c r="L6" s="191">
        <v>59.0</v>
      </c>
      <c r="M6" s="193">
        <f>L6/L4</f>
        <v>0.03218767049</v>
      </c>
      <c r="N6" s="111">
        <v>22081.0</v>
      </c>
      <c r="O6" s="191">
        <v>674.0</v>
      </c>
      <c r="P6" s="193">
        <f>O6/O4</f>
        <v>0.2626656274</v>
      </c>
      <c r="Q6" s="111">
        <v>25802.0</v>
      </c>
      <c r="R6" s="190">
        <v>175.0</v>
      </c>
      <c r="S6" s="192">
        <f>R6/R4</f>
        <v>0.08515815085</v>
      </c>
      <c r="T6" s="111">
        <v>1037.0</v>
      </c>
      <c r="U6" s="190">
        <v>41.0</v>
      </c>
      <c r="V6" s="192">
        <f>U6/U4</f>
        <v>0.03293172691</v>
      </c>
      <c r="W6" s="111">
        <v>6384.0</v>
      </c>
      <c r="X6" s="109">
        <v>180.0</v>
      </c>
      <c r="Y6" s="114">
        <f>X6/X4</f>
        <v>0.1628959276</v>
      </c>
      <c r="Z6" s="76"/>
      <c r="AA6" s="194">
        <v>282.0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</row>
    <row r="7" ht="15.75" customHeight="1">
      <c r="A7" s="188" t="s">
        <v>134</v>
      </c>
      <c r="B7" s="189" t="s">
        <v>132</v>
      </c>
      <c r="C7" s="95">
        <v>9430839.0</v>
      </c>
      <c r="D7" s="195">
        <v>375986.0</v>
      </c>
      <c r="E7" s="91"/>
      <c r="F7" s="109">
        <f>sum(F8:F9)</f>
        <v>7945</v>
      </c>
      <c r="G7" s="91"/>
      <c r="H7" s="195">
        <v>269870.0</v>
      </c>
      <c r="I7" s="190">
        <f>sum(I8:I9)</f>
        <v>3306</v>
      </c>
      <c r="J7" s="96"/>
      <c r="K7" s="195">
        <v>213642.0</v>
      </c>
      <c r="L7" s="191">
        <f>sum(L8:L9)</f>
        <v>7564</v>
      </c>
      <c r="M7" s="94"/>
      <c r="N7" s="195">
        <v>465773.0</v>
      </c>
      <c r="O7" s="191">
        <f>sum(O8:O9)</f>
        <v>15082</v>
      </c>
      <c r="P7" s="94"/>
      <c r="Q7" s="195">
        <v>770125.0</v>
      </c>
      <c r="R7" s="190">
        <f>sum(R8:R9)</f>
        <v>11319</v>
      </c>
      <c r="S7" s="96"/>
      <c r="T7" s="195">
        <v>55630.0</v>
      </c>
      <c r="U7" s="190">
        <f>sum(U8:U9)</f>
        <v>4723</v>
      </c>
      <c r="V7" s="96"/>
      <c r="W7" s="195">
        <v>272358.0</v>
      </c>
      <c r="X7" s="109">
        <f>sum(X8:X9)</f>
        <v>8414</v>
      </c>
      <c r="Y7" s="91"/>
      <c r="Z7" s="76"/>
      <c r="AA7" s="117">
        <f>sum(AA8:AA9)</f>
        <v>9715</v>
      </c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</row>
    <row r="8" ht="15.75" customHeight="1">
      <c r="A8" s="113"/>
      <c r="B8" s="189" t="s">
        <v>133</v>
      </c>
      <c r="C8" s="96">
        <v>0.72</v>
      </c>
      <c r="D8" s="195">
        <v>324356.0</v>
      </c>
      <c r="E8" s="114">
        <f>D8/D7</f>
        <v>0.8626810573</v>
      </c>
      <c r="F8" s="109">
        <v>7392.0</v>
      </c>
      <c r="G8" s="114">
        <f>F8/F7</f>
        <v>0.9303964758</v>
      </c>
      <c r="H8" s="195">
        <v>206359.0</v>
      </c>
      <c r="I8" s="190">
        <v>2550.0</v>
      </c>
      <c r="J8" s="192">
        <f>I8/I7</f>
        <v>0.7713248639</v>
      </c>
      <c r="K8" s="195">
        <v>171339.0</v>
      </c>
      <c r="L8" s="191">
        <v>6949.0</v>
      </c>
      <c r="M8" s="193">
        <f>L8/L7</f>
        <v>0.9186938128</v>
      </c>
      <c r="N8" s="195">
        <v>285246.0</v>
      </c>
      <c r="O8" s="191">
        <v>10595.0</v>
      </c>
      <c r="P8" s="193">
        <f>O8/O7</f>
        <v>0.7024930381</v>
      </c>
      <c r="Q8" s="195">
        <v>454770.0</v>
      </c>
      <c r="R8" s="190">
        <v>9327.0</v>
      </c>
      <c r="S8" s="192">
        <f>R8/R7</f>
        <v>0.824012722</v>
      </c>
      <c r="T8" s="195">
        <v>47825.0</v>
      </c>
      <c r="U8" s="190">
        <v>4547.0</v>
      </c>
      <c r="V8" s="192">
        <f>U8/U7</f>
        <v>0.9627355494</v>
      </c>
      <c r="W8" s="195">
        <v>169887.0</v>
      </c>
      <c r="X8" s="109">
        <v>5633.0</v>
      </c>
      <c r="Y8" s="114">
        <f>X8/X7</f>
        <v>0.669479439</v>
      </c>
      <c r="Z8" s="76"/>
      <c r="AA8" s="117">
        <v>7516.0</v>
      </c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</row>
    <row r="9" ht="15.75" customHeight="1">
      <c r="A9" s="49"/>
      <c r="B9" s="189" t="s">
        <v>137</v>
      </c>
      <c r="C9" s="96">
        <v>0.28</v>
      </c>
      <c r="D9" s="195">
        <v>51630.0</v>
      </c>
      <c r="E9" s="114">
        <f>D9/D7</f>
        <v>0.1373189427</v>
      </c>
      <c r="F9" s="109">
        <v>553.0</v>
      </c>
      <c r="G9" s="114">
        <f>F9/F7</f>
        <v>0.06960352423</v>
      </c>
      <c r="H9" s="195">
        <v>63511.0</v>
      </c>
      <c r="I9" s="190">
        <v>756.0</v>
      </c>
      <c r="J9" s="192">
        <f>I9/I7</f>
        <v>0.2286751361</v>
      </c>
      <c r="K9" s="195">
        <v>42303.0</v>
      </c>
      <c r="L9" s="191">
        <v>615.0</v>
      </c>
      <c r="M9" s="193">
        <f>L9/L7</f>
        <v>0.0813061872</v>
      </c>
      <c r="N9" s="195">
        <v>180527.0</v>
      </c>
      <c r="O9" s="191">
        <v>4487.0</v>
      </c>
      <c r="P9" s="193">
        <f>O9/O7</f>
        <v>0.2975069619</v>
      </c>
      <c r="Q9" s="195">
        <v>315355.0</v>
      </c>
      <c r="R9" s="190">
        <v>1992.0</v>
      </c>
      <c r="S9" s="192">
        <f>R9/R7</f>
        <v>0.175987278</v>
      </c>
      <c r="T9" s="195">
        <v>7805.0</v>
      </c>
      <c r="U9" s="190">
        <v>176.0</v>
      </c>
      <c r="V9" s="192">
        <f>U9/U7</f>
        <v>0.03726445056</v>
      </c>
      <c r="W9" s="195">
        <v>102471.0</v>
      </c>
      <c r="X9" s="109">
        <v>2781.0</v>
      </c>
      <c r="Y9" s="114">
        <f>X9/X7</f>
        <v>0.330520561</v>
      </c>
      <c r="Z9" s="76"/>
      <c r="AA9" s="117">
        <v>2199.0</v>
      </c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</row>
    <row r="10" ht="15.75" customHeight="1">
      <c r="A10" s="196" t="s">
        <v>135</v>
      </c>
      <c r="B10" s="197" t="s">
        <v>132</v>
      </c>
      <c r="C10" s="90"/>
      <c r="D10" s="198">
        <v>6930439.0</v>
      </c>
      <c r="E10" s="91"/>
      <c r="F10" s="119">
        <f>sum(F11:F12)</f>
        <v>161096</v>
      </c>
      <c r="G10" s="91"/>
      <c r="H10" s="198">
        <v>5679181.0</v>
      </c>
      <c r="I10" s="199">
        <f>sum(I11:I12)</f>
        <v>57083</v>
      </c>
      <c r="J10" s="96"/>
      <c r="K10" s="198">
        <v>7608794.0</v>
      </c>
      <c r="L10" s="200">
        <f>sum(L11:L12)</f>
        <v>239673</v>
      </c>
      <c r="M10" s="94"/>
      <c r="N10" s="198">
        <v>1.1353975E7</v>
      </c>
      <c r="O10" s="200">
        <f>sum(O11:O12)</f>
        <v>419599</v>
      </c>
      <c r="P10" s="94"/>
      <c r="Q10" s="201">
        <v>2.24E7</v>
      </c>
      <c r="R10" s="199">
        <f>sum(R11:R12)</f>
        <v>345384</v>
      </c>
      <c r="S10" s="96"/>
      <c r="T10" s="198">
        <v>921461.0</v>
      </c>
      <c r="U10" s="199">
        <f>sum(U11:U12)</f>
        <v>86690</v>
      </c>
      <c r="V10" s="96"/>
      <c r="W10" s="198">
        <v>5264690.0</v>
      </c>
      <c r="X10" s="119">
        <f>sum(X11:X12)</f>
        <v>184085</v>
      </c>
      <c r="Y10" s="91"/>
      <c r="Z10" s="76"/>
      <c r="AA10" s="121">
        <f>sum(AA11:AA12)</f>
        <v>258051</v>
      </c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</row>
    <row r="11" ht="15.75" customHeight="1">
      <c r="A11" s="113"/>
      <c r="B11" s="197" t="s">
        <v>133</v>
      </c>
      <c r="C11" s="96">
        <v>0.7</v>
      </c>
      <c r="D11" s="198">
        <v>5983746.0</v>
      </c>
      <c r="E11" s="122">
        <f>D11/D10</f>
        <v>0.8634007168</v>
      </c>
      <c r="F11" s="119">
        <v>147752.0</v>
      </c>
      <c r="G11" s="122">
        <f>F11/F10</f>
        <v>0.9171674033</v>
      </c>
      <c r="H11" s="198">
        <v>4330934.0</v>
      </c>
      <c r="I11" s="199">
        <v>41015.0</v>
      </c>
      <c r="J11" s="202">
        <f>I11/I10</f>
        <v>0.7185151446</v>
      </c>
      <c r="K11" s="198">
        <v>6128335.0</v>
      </c>
      <c r="L11" s="200">
        <v>216182.0</v>
      </c>
      <c r="M11" s="203">
        <f>L11/L10</f>
        <v>0.901987291</v>
      </c>
      <c r="N11" s="198">
        <v>6169045.0</v>
      </c>
      <c r="O11" s="200">
        <v>289090.0</v>
      </c>
      <c r="P11" s="203">
        <f>O11/O10</f>
        <v>0.6889673236</v>
      </c>
      <c r="Q11" s="201">
        <v>1.17E7</v>
      </c>
      <c r="R11" s="199">
        <v>269532.0</v>
      </c>
      <c r="S11" s="202">
        <f>R11/R10</f>
        <v>0.7803835731</v>
      </c>
      <c r="T11" s="198">
        <v>756450.0</v>
      </c>
      <c r="U11" s="199">
        <v>81769.0</v>
      </c>
      <c r="V11" s="202">
        <f>U11/U10</f>
        <v>0.9432345138</v>
      </c>
      <c r="W11" s="198">
        <v>3074710.0</v>
      </c>
      <c r="X11" s="119">
        <v>115687.0</v>
      </c>
      <c r="Y11" s="122">
        <f>X11/X10</f>
        <v>0.6284433821</v>
      </c>
      <c r="Z11" s="76"/>
      <c r="AA11" s="121">
        <v>196596.0</v>
      </c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</row>
    <row r="12" ht="15.75" customHeight="1">
      <c r="A12" s="49"/>
      <c r="B12" s="197" t="s">
        <v>137</v>
      </c>
      <c r="C12" s="96">
        <v>0.3</v>
      </c>
      <c r="D12" s="198">
        <v>946693.0</v>
      </c>
      <c r="E12" s="122">
        <f>D12/D10</f>
        <v>0.1365992832</v>
      </c>
      <c r="F12" s="119">
        <v>13344.0</v>
      </c>
      <c r="G12" s="122">
        <f>F12/F10</f>
        <v>0.08283259671</v>
      </c>
      <c r="H12" s="198">
        <v>1348247.0</v>
      </c>
      <c r="I12" s="199">
        <v>16068.0</v>
      </c>
      <c r="J12" s="202">
        <f>I12/I10</f>
        <v>0.2814848554</v>
      </c>
      <c r="K12" s="198">
        <v>1480459.0</v>
      </c>
      <c r="L12" s="200">
        <v>23491.0</v>
      </c>
      <c r="M12" s="203">
        <f>L12/L10</f>
        <v>0.09801270898</v>
      </c>
      <c r="N12" s="198">
        <v>5184930.0</v>
      </c>
      <c r="O12" s="200">
        <v>130509.0</v>
      </c>
      <c r="P12" s="203">
        <f>O12/O10</f>
        <v>0.3110326764</v>
      </c>
      <c r="Q12" s="201">
        <v>1.06E7</v>
      </c>
      <c r="R12" s="199">
        <v>75852.0</v>
      </c>
      <c r="S12" s="202">
        <f>R12/R10</f>
        <v>0.2196164269</v>
      </c>
      <c r="T12" s="198">
        <v>165011.0</v>
      </c>
      <c r="U12" s="199">
        <v>4921.0</v>
      </c>
      <c r="V12" s="202">
        <f>U12/U10</f>
        <v>0.05676548622</v>
      </c>
      <c r="W12" s="198">
        <v>2189980.0</v>
      </c>
      <c r="X12" s="119">
        <v>68398.0</v>
      </c>
      <c r="Y12" s="122">
        <f>X12/X10</f>
        <v>0.3715566179</v>
      </c>
      <c r="Z12" s="76"/>
      <c r="AA12" s="121">
        <v>61455.0</v>
      </c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</row>
    <row r="13" ht="15.75" customHeight="1">
      <c r="A13" s="204" t="s">
        <v>136</v>
      </c>
      <c r="B13" s="197" t="s">
        <v>132</v>
      </c>
      <c r="C13" s="90">
        <v>26.0</v>
      </c>
      <c r="D13" s="124">
        <f t="shared" ref="D13:D15" si="6">D10/D7</f>
        <v>18.43270494</v>
      </c>
      <c r="E13" s="91"/>
      <c r="F13" s="126">
        <f t="shared" ref="F13:F15" si="7">F10/F7</f>
        <v>20.27640025</v>
      </c>
      <c r="G13" s="91"/>
      <c r="H13" s="124">
        <f t="shared" ref="H13:I13" si="1">H10/H7</f>
        <v>21.04413607</v>
      </c>
      <c r="I13" s="205">
        <f t="shared" si="1"/>
        <v>17.26648518</v>
      </c>
      <c r="J13" s="96"/>
      <c r="K13" s="124">
        <f t="shared" ref="K13:L13" si="2">K10/K7</f>
        <v>35.61469187</v>
      </c>
      <c r="L13" s="206">
        <f t="shared" si="2"/>
        <v>31.68601269</v>
      </c>
      <c r="M13" s="94"/>
      <c r="N13" s="176"/>
      <c r="O13" s="206">
        <f t="shared" ref="O13:O15" si="10">O10/O7</f>
        <v>27.82117756</v>
      </c>
      <c r="P13" s="94"/>
      <c r="Q13" s="124">
        <f t="shared" ref="Q13:R13" si="3">Q10/Q7</f>
        <v>29.08618731</v>
      </c>
      <c r="R13" s="205">
        <f t="shared" si="3"/>
        <v>30.51364962</v>
      </c>
      <c r="S13" s="96"/>
      <c r="T13" s="124">
        <f t="shared" ref="T13:U13" si="4">T10/T7</f>
        <v>16.5641021</v>
      </c>
      <c r="U13" s="205">
        <f t="shared" si="4"/>
        <v>18.3548592</v>
      </c>
      <c r="V13" s="96"/>
      <c r="W13" s="124">
        <f t="shared" ref="W13:X13" si="5">W10/W7</f>
        <v>19.3300362</v>
      </c>
      <c r="X13" s="126">
        <f t="shared" si="5"/>
        <v>21.87841692</v>
      </c>
      <c r="Y13" s="91"/>
      <c r="Z13" s="76"/>
      <c r="AA13" s="130">
        <f t="shared" ref="AA13:AA15" si="14">AA10/AA7</f>
        <v>26.56212043</v>
      </c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</row>
    <row r="14" ht="15.75" customHeight="1">
      <c r="A14" s="207"/>
      <c r="B14" s="197" t="s">
        <v>133</v>
      </c>
      <c r="C14" s="90">
        <v>26.0</v>
      </c>
      <c r="D14" s="124">
        <f t="shared" si="6"/>
        <v>18.44808174</v>
      </c>
      <c r="E14" s="91"/>
      <c r="F14" s="126">
        <f t="shared" si="7"/>
        <v>19.98809524</v>
      </c>
      <c r="G14" s="91"/>
      <c r="H14" s="124">
        <f t="shared" ref="H14:I14" si="8">H11/H8</f>
        <v>20.98737637</v>
      </c>
      <c r="I14" s="205">
        <f t="shared" si="8"/>
        <v>16.08431373</v>
      </c>
      <c r="J14" s="96"/>
      <c r="K14" s="124">
        <f t="shared" ref="K14:L14" si="9">K11/K8</f>
        <v>35.76730925</v>
      </c>
      <c r="L14" s="206">
        <f t="shared" si="9"/>
        <v>31.10979997</v>
      </c>
      <c r="M14" s="94"/>
      <c r="N14" s="176"/>
      <c r="O14" s="206">
        <f t="shared" si="10"/>
        <v>27.28551203</v>
      </c>
      <c r="P14" s="94"/>
      <c r="Q14" s="124">
        <f t="shared" ref="Q14:R14" si="11">Q11/Q8</f>
        <v>25.72729072</v>
      </c>
      <c r="R14" s="205">
        <f t="shared" si="11"/>
        <v>28.89803795</v>
      </c>
      <c r="S14" s="96"/>
      <c r="T14" s="124">
        <f t="shared" ref="T14:U14" si="12">T11/T8</f>
        <v>15.8170413</v>
      </c>
      <c r="U14" s="205">
        <f t="shared" si="12"/>
        <v>17.98306576</v>
      </c>
      <c r="V14" s="96"/>
      <c r="W14" s="124">
        <f t="shared" ref="W14:X14" si="13">W11/W8</f>
        <v>18.09855963</v>
      </c>
      <c r="X14" s="126">
        <f t="shared" si="13"/>
        <v>20.53736908</v>
      </c>
      <c r="Y14" s="91"/>
      <c r="Z14" s="76"/>
      <c r="AA14" s="130">
        <f t="shared" si="14"/>
        <v>26.1569984</v>
      </c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</row>
    <row r="15" ht="15.75" customHeight="1">
      <c r="A15" s="207"/>
      <c r="B15" s="197" t="s">
        <v>137</v>
      </c>
      <c r="C15" s="90">
        <v>28.0</v>
      </c>
      <c r="D15" s="124">
        <f t="shared" si="6"/>
        <v>18.33610304</v>
      </c>
      <c r="E15" s="91"/>
      <c r="F15" s="126">
        <f t="shared" si="7"/>
        <v>24.13019892</v>
      </c>
      <c r="G15" s="91"/>
      <c r="H15" s="124">
        <f t="shared" ref="H15:I15" si="15">H12/H9</f>
        <v>21.22855883</v>
      </c>
      <c r="I15" s="205">
        <f t="shared" si="15"/>
        <v>21.25396825</v>
      </c>
      <c r="J15" s="96"/>
      <c r="K15" s="124">
        <f t="shared" ref="K15:L15" si="16">K12/K9</f>
        <v>34.99654871</v>
      </c>
      <c r="L15" s="206">
        <f t="shared" si="16"/>
        <v>38.19674797</v>
      </c>
      <c r="M15" s="94"/>
      <c r="N15" s="176"/>
      <c r="O15" s="206">
        <f t="shared" si="10"/>
        <v>29.0860263</v>
      </c>
      <c r="P15" s="94"/>
      <c r="Q15" s="124">
        <f t="shared" ref="Q15:R15" si="17">Q12/Q9</f>
        <v>33.61291243</v>
      </c>
      <c r="R15" s="205">
        <f t="shared" si="17"/>
        <v>38.07831325</v>
      </c>
      <c r="S15" s="96"/>
      <c r="T15" s="124">
        <f t="shared" ref="T15:U15" si="18">T12/T9</f>
        <v>21.14170404</v>
      </c>
      <c r="U15" s="205">
        <f t="shared" si="18"/>
        <v>27.96022727</v>
      </c>
      <c r="V15" s="96"/>
      <c r="W15" s="124">
        <f t="shared" ref="W15:X15" si="19">W12/W9</f>
        <v>21.37170517</v>
      </c>
      <c r="X15" s="126">
        <f t="shared" si="19"/>
        <v>24.59475009</v>
      </c>
      <c r="Y15" s="91"/>
      <c r="Z15" s="76"/>
      <c r="AA15" s="130">
        <f t="shared" si="14"/>
        <v>27.946794</v>
      </c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</row>
    <row r="16" ht="15.75" customHeight="1">
      <c r="A16" s="188" t="s">
        <v>138</v>
      </c>
      <c r="B16" s="197" t="s">
        <v>139</v>
      </c>
      <c r="C16" s="96">
        <v>0.67</v>
      </c>
      <c r="D16" s="208">
        <v>47120.0</v>
      </c>
      <c r="E16" s="122">
        <f>D16/D4</f>
        <v>0.7104517219</v>
      </c>
      <c r="F16" s="119">
        <f>sum(F17:F18)</f>
        <v>1348</v>
      </c>
      <c r="G16" s="122">
        <f>F16/F4</f>
        <v>0.7742676623</v>
      </c>
      <c r="H16" s="208">
        <v>48565.0</v>
      </c>
      <c r="I16" s="199">
        <f>sum(I17:I18)</f>
        <v>872</v>
      </c>
      <c r="J16" s="202">
        <f>I16/I4</f>
        <v>0.9509269357</v>
      </c>
      <c r="K16" s="208">
        <v>35447.0</v>
      </c>
      <c r="L16" s="200">
        <f>sum(L17:L18)</f>
        <v>1331</v>
      </c>
      <c r="M16" s="203">
        <f>L16/L4</f>
        <v>0.726132024</v>
      </c>
      <c r="N16" s="208">
        <v>48741.0</v>
      </c>
      <c r="O16" s="200">
        <f>sum(O17:O18)</f>
        <v>1631</v>
      </c>
      <c r="P16" s="203">
        <f>O16/O4</f>
        <v>0.6356196415</v>
      </c>
      <c r="Q16" s="208">
        <v>65282.0</v>
      </c>
      <c r="R16" s="199">
        <f>sum(R17:R18)</f>
        <v>1424</v>
      </c>
      <c r="S16" s="202">
        <f>R16/R4</f>
        <v>0.6929440389</v>
      </c>
      <c r="T16" s="208">
        <v>7778.0</v>
      </c>
      <c r="U16" s="199">
        <f>sum(U17:U18)</f>
        <v>662</v>
      </c>
      <c r="V16" s="202">
        <f>U16/U4</f>
        <v>0.5317269076</v>
      </c>
      <c r="W16" s="208">
        <v>19172.0</v>
      </c>
      <c r="X16" s="119">
        <f>sum(X17:X18)</f>
        <v>843</v>
      </c>
      <c r="Y16" s="122">
        <f>X16/X4</f>
        <v>0.7628959276</v>
      </c>
      <c r="Z16" s="76"/>
      <c r="AA16" s="121">
        <f>sum(AA17:AA18)</f>
        <v>6</v>
      </c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</row>
    <row r="17" ht="15.75" customHeight="1">
      <c r="A17" s="113"/>
      <c r="B17" s="197" t="s">
        <v>133</v>
      </c>
      <c r="C17" s="96">
        <v>0.73</v>
      </c>
      <c r="D17" s="209">
        <v>44941.0</v>
      </c>
      <c r="E17" s="91">
        <f>D17/D16</f>
        <v>0.9537563667</v>
      </c>
      <c r="F17" s="119">
        <v>1324.0</v>
      </c>
      <c r="G17" s="91"/>
      <c r="H17" s="209">
        <v>45445.0</v>
      </c>
      <c r="I17" s="199">
        <v>793.0</v>
      </c>
      <c r="J17" s="96"/>
      <c r="K17" s="209">
        <v>33906.0</v>
      </c>
      <c r="L17" s="200">
        <v>1313.0</v>
      </c>
      <c r="M17" s="94"/>
      <c r="N17" s="209">
        <v>42609.0</v>
      </c>
      <c r="O17" s="200">
        <v>1424.0</v>
      </c>
      <c r="P17" s="94"/>
      <c r="Q17" s="209">
        <v>59700.0</v>
      </c>
      <c r="R17" s="199">
        <v>1372.0</v>
      </c>
      <c r="S17" s="96"/>
      <c r="T17" s="209">
        <v>7446.0</v>
      </c>
      <c r="U17" s="199">
        <v>645.0</v>
      </c>
      <c r="V17" s="96"/>
      <c r="W17" s="209">
        <v>17370.0</v>
      </c>
      <c r="X17" s="119">
        <v>789.0</v>
      </c>
      <c r="Y17" s="91"/>
      <c r="Z17" s="76"/>
      <c r="AA17" s="121">
        <v>2.0</v>
      </c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</row>
    <row r="18" ht="15.75" customHeight="1">
      <c r="A18" s="49"/>
      <c r="B18" s="197" t="s">
        <v>137</v>
      </c>
      <c r="C18" s="96">
        <v>0.32</v>
      </c>
      <c r="D18" s="210">
        <v>2179.0</v>
      </c>
      <c r="E18" s="91">
        <f>D18/D16</f>
        <v>0.04624363328</v>
      </c>
      <c r="F18" s="109">
        <v>24.0</v>
      </c>
      <c r="G18" s="91"/>
      <c r="H18" s="210">
        <v>3120.0</v>
      </c>
      <c r="I18" s="190">
        <v>79.0</v>
      </c>
      <c r="J18" s="96"/>
      <c r="K18" s="210">
        <v>1541.0</v>
      </c>
      <c r="L18" s="191">
        <v>18.0</v>
      </c>
      <c r="M18" s="94"/>
      <c r="N18" s="210">
        <v>6132.0</v>
      </c>
      <c r="O18" s="191">
        <v>207.0</v>
      </c>
      <c r="P18" s="94"/>
      <c r="Q18" s="210">
        <v>5582.0</v>
      </c>
      <c r="R18" s="190">
        <v>52.0</v>
      </c>
      <c r="S18" s="96"/>
      <c r="T18" s="211">
        <v>332.0</v>
      </c>
      <c r="U18" s="190">
        <v>17.0</v>
      </c>
      <c r="V18" s="96"/>
      <c r="W18" s="210">
        <v>1802.0</v>
      </c>
      <c r="X18" s="109">
        <v>54.0</v>
      </c>
      <c r="Y18" s="91"/>
      <c r="Z18" s="76"/>
      <c r="AA18" s="117">
        <v>4.0</v>
      </c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</row>
    <row r="19" ht="15.75" customHeight="1">
      <c r="A19" s="196" t="s">
        <v>140</v>
      </c>
      <c r="B19" s="197" t="s">
        <v>132</v>
      </c>
      <c r="C19" s="96">
        <v>0.21</v>
      </c>
      <c r="D19" s="209">
        <v>6084.0</v>
      </c>
      <c r="E19" s="122">
        <f>D19/D4</f>
        <v>0.09173149991</v>
      </c>
      <c r="F19" s="119">
        <f>sum(F20:F21)</f>
        <v>114</v>
      </c>
      <c r="G19" s="122">
        <f>F19/F4</f>
        <v>0.06547960942</v>
      </c>
      <c r="H19" s="209">
        <v>6842.0</v>
      </c>
      <c r="I19" s="199">
        <f>sum(I20:I21)</f>
        <v>25</v>
      </c>
      <c r="J19" s="202">
        <f>I19/I4</f>
        <v>0.02726281352</v>
      </c>
      <c r="K19" s="133">
        <v>1400.0</v>
      </c>
      <c r="L19" s="200">
        <f>sum(L20:L21)</f>
        <v>28</v>
      </c>
      <c r="M19" s="203">
        <f>L19/L4</f>
        <v>0.01527550464</v>
      </c>
      <c r="N19" s="209">
        <v>20604.0</v>
      </c>
      <c r="O19" s="200">
        <f>sum(O20:O21)</f>
        <v>774</v>
      </c>
      <c r="P19" s="203">
        <f>O19/O4</f>
        <v>0.3016367888</v>
      </c>
      <c r="Q19" s="209">
        <v>19400.0</v>
      </c>
      <c r="R19" s="199">
        <f>sum(R20:R21)</f>
        <v>152</v>
      </c>
      <c r="S19" s="202">
        <f>R19/R4</f>
        <v>0.07396593674</v>
      </c>
      <c r="T19" s="209">
        <v>2220.0</v>
      </c>
      <c r="U19" s="199">
        <f>sum(U20:U21)</f>
        <v>280</v>
      </c>
      <c r="V19" s="202">
        <f>U19/U4</f>
        <v>0.2248995984</v>
      </c>
      <c r="W19" s="209">
        <v>8495.0</v>
      </c>
      <c r="X19" s="119">
        <f>sum(X20:X21)</f>
        <v>244</v>
      </c>
      <c r="Y19" s="122">
        <f>X19/X4</f>
        <v>0.2208144796</v>
      </c>
      <c r="Z19" s="76"/>
      <c r="AA19" s="121">
        <f>sum(AA20:AA21)</f>
        <v>310</v>
      </c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</row>
    <row r="20" ht="15.75" customHeight="1">
      <c r="A20" s="113"/>
      <c r="B20" s="197" t="s">
        <v>219</v>
      </c>
      <c r="C20" s="96">
        <v>0.15</v>
      </c>
      <c r="D20" s="209">
        <v>4759.0</v>
      </c>
      <c r="E20" s="91"/>
      <c r="F20" s="109">
        <v>99.0</v>
      </c>
      <c r="G20" s="91"/>
      <c r="H20" s="209">
        <v>4120.0</v>
      </c>
      <c r="I20" s="190">
        <v>10.0</v>
      </c>
      <c r="J20" s="96"/>
      <c r="K20" s="133">
        <v>889.0</v>
      </c>
      <c r="L20" s="191">
        <v>22.0</v>
      </c>
      <c r="M20" s="94"/>
      <c r="N20" s="209">
        <v>8661.0</v>
      </c>
      <c r="O20" s="191">
        <v>394.0</v>
      </c>
      <c r="P20" s="94"/>
      <c r="Q20" s="209">
        <v>9621.0</v>
      </c>
      <c r="R20" s="190">
        <v>116.0</v>
      </c>
      <c r="S20" s="96"/>
      <c r="T20" s="209">
        <v>1952.0</v>
      </c>
      <c r="U20" s="190">
        <v>263.0</v>
      </c>
      <c r="V20" s="96"/>
      <c r="W20" s="209">
        <v>4576.0</v>
      </c>
      <c r="X20" s="109">
        <v>131.0</v>
      </c>
      <c r="Y20" s="91"/>
      <c r="Z20" s="76"/>
      <c r="AA20" s="117">
        <v>180.0</v>
      </c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</row>
    <row r="21" ht="15.75" customHeight="1">
      <c r="A21" s="49"/>
      <c r="B21" s="197" t="s">
        <v>137</v>
      </c>
      <c r="C21" s="96">
        <v>0.5</v>
      </c>
      <c r="D21" s="209">
        <v>1325.0</v>
      </c>
      <c r="E21" s="91"/>
      <c r="F21" s="119">
        <v>15.0</v>
      </c>
      <c r="G21" s="91"/>
      <c r="H21" s="209">
        <v>2722.0</v>
      </c>
      <c r="I21" s="199">
        <v>15.0</v>
      </c>
      <c r="J21" s="96"/>
      <c r="K21" s="133">
        <v>511.0</v>
      </c>
      <c r="L21" s="200">
        <v>6.0</v>
      </c>
      <c r="M21" s="94"/>
      <c r="N21" s="209">
        <v>11943.0</v>
      </c>
      <c r="O21" s="200">
        <v>380.0</v>
      </c>
      <c r="P21" s="94"/>
      <c r="Q21" s="209">
        <v>9779.0</v>
      </c>
      <c r="R21" s="199">
        <v>36.0</v>
      </c>
      <c r="S21" s="96"/>
      <c r="T21" s="133">
        <v>268.0</v>
      </c>
      <c r="U21" s="199">
        <v>17.0</v>
      </c>
      <c r="V21" s="96"/>
      <c r="W21" s="209">
        <v>3919.0</v>
      </c>
      <c r="X21" s="119">
        <v>113.0</v>
      </c>
      <c r="Y21" s="91"/>
      <c r="Z21" s="76"/>
      <c r="AA21" s="121">
        <v>130.0</v>
      </c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</row>
    <row r="22" ht="15.75" customHeight="1">
      <c r="A22" s="196" t="s">
        <v>141</v>
      </c>
      <c r="B22" s="197" t="s">
        <v>132</v>
      </c>
      <c r="C22" s="96">
        <v>0.05</v>
      </c>
      <c r="D22" s="208">
        <v>5065.0</v>
      </c>
      <c r="E22" s="114">
        <f>D22/D4</f>
        <v>0.0763675291</v>
      </c>
      <c r="F22" s="109">
        <f>sum(F23:F24)</f>
        <v>96</v>
      </c>
      <c r="G22" s="114">
        <f>F22/F4</f>
        <v>0.05514072372</v>
      </c>
      <c r="H22" s="212">
        <v>434.0</v>
      </c>
      <c r="I22" s="190">
        <f>sum(I23:I24)</f>
        <v>11</v>
      </c>
      <c r="J22" s="192">
        <f>I22/I4</f>
        <v>0.01199563795</v>
      </c>
      <c r="K22" s="212">
        <v>1177.0</v>
      </c>
      <c r="L22" s="191">
        <f>sum(L23:L24)</f>
        <v>240</v>
      </c>
      <c r="M22" s="193">
        <f>L22/L4</f>
        <v>0.1309328969</v>
      </c>
      <c r="N22" s="208">
        <v>7417.0</v>
      </c>
      <c r="O22" s="191">
        <f>sum(O23:O24)</f>
        <v>93</v>
      </c>
      <c r="P22" s="193">
        <f>O22/O4</f>
        <v>0.03624318005</v>
      </c>
      <c r="Q22" s="208">
        <v>23554.0</v>
      </c>
      <c r="R22" s="190">
        <f>sum(R23:R24)</f>
        <v>398</v>
      </c>
      <c r="S22" s="192">
        <f>R22/R4</f>
        <v>0.1936739659</v>
      </c>
      <c r="T22" s="208">
        <v>4181.0</v>
      </c>
      <c r="U22" s="190">
        <f>sum(U23:U24)</f>
        <v>295</v>
      </c>
      <c r="V22" s="192">
        <f>U22/U4</f>
        <v>0.2369477912</v>
      </c>
      <c r="W22" s="212">
        <v>458.0</v>
      </c>
      <c r="X22" s="109">
        <f>sum(X23:X24)</f>
        <v>10</v>
      </c>
      <c r="Y22" s="114">
        <f>X22/X4</f>
        <v>0.009049773756</v>
      </c>
      <c r="Z22" s="76"/>
      <c r="AA22" s="117">
        <f>sum(AA23:AA24)</f>
        <v>9</v>
      </c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</row>
    <row r="23" ht="15.75" customHeight="1">
      <c r="A23" s="213"/>
      <c r="B23" s="197" t="s">
        <v>133</v>
      </c>
      <c r="C23" s="96">
        <v>0.04</v>
      </c>
      <c r="D23" s="209">
        <v>4857.0</v>
      </c>
      <c r="E23" s="91"/>
      <c r="F23" s="119">
        <v>2.0</v>
      </c>
      <c r="G23" s="91"/>
      <c r="H23" s="133">
        <v>302.0</v>
      </c>
      <c r="I23" s="199">
        <v>2.0</v>
      </c>
      <c r="J23" s="96"/>
      <c r="K23" s="133">
        <v>933.0</v>
      </c>
      <c r="L23" s="200">
        <v>8.0</v>
      </c>
      <c r="M23" s="94"/>
      <c r="N23" s="209">
        <v>3864.0</v>
      </c>
      <c r="O23" s="200">
        <v>63.0</v>
      </c>
      <c r="P23" s="94"/>
      <c r="Q23" s="209">
        <v>13853.0</v>
      </c>
      <c r="R23" s="199">
        <v>81.0</v>
      </c>
      <c r="S23" s="96"/>
      <c r="T23" s="209">
        <v>3771.0</v>
      </c>
      <c r="U23" s="199">
        <v>6.0</v>
      </c>
      <c r="V23" s="96"/>
      <c r="W23" s="133">
        <v>85.0</v>
      </c>
      <c r="X23" s="119">
        <v>10.0</v>
      </c>
      <c r="Y23" s="91"/>
      <c r="Z23" s="76"/>
      <c r="AA23" s="121">
        <v>1.0</v>
      </c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</row>
    <row r="24" ht="15.75" customHeight="1">
      <c r="A24" s="214"/>
      <c r="B24" s="197" t="s">
        <v>137</v>
      </c>
      <c r="C24" s="96">
        <v>0.1</v>
      </c>
      <c r="D24" s="211">
        <v>208.0</v>
      </c>
      <c r="E24" s="91"/>
      <c r="F24" s="109">
        <v>94.0</v>
      </c>
      <c r="G24" s="91"/>
      <c r="H24" s="211">
        <v>132.0</v>
      </c>
      <c r="I24" s="190">
        <v>9.0</v>
      </c>
      <c r="J24" s="96"/>
      <c r="K24" s="211">
        <v>244.0</v>
      </c>
      <c r="L24" s="191">
        <v>232.0</v>
      </c>
      <c r="M24" s="94"/>
      <c r="N24" s="210">
        <v>3553.0</v>
      </c>
      <c r="O24" s="191">
        <v>30.0</v>
      </c>
      <c r="P24" s="94"/>
      <c r="Q24" s="210">
        <v>9701.0</v>
      </c>
      <c r="R24" s="190">
        <v>317.0</v>
      </c>
      <c r="S24" s="96"/>
      <c r="T24" s="211">
        <v>410.0</v>
      </c>
      <c r="U24" s="190">
        <v>289.0</v>
      </c>
      <c r="V24" s="96"/>
      <c r="W24" s="211">
        <v>373.0</v>
      </c>
      <c r="X24" s="92"/>
      <c r="Y24" s="91"/>
      <c r="Z24" s="76"/>
      <c r="AA24" s="215">
        <v>8.0</v>
      </c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</row>
    <row r="25" ht="15.75" customHeight="1">
      <c r="A25" s="188" t="s">
        <v>142</v>
      </c>
      <c r="B25" s="189" t="s">
        <v>132</v>
      </c>
      <c r="C25" s="216">
        <v>0.0715</v>
      </c>
      <c r="D25" s="216">
        <v>0.051</v>
      </c>
      <c r="E25" s="114">
        <f>D25/D4</f>
        <v>0.0000007689524154</v>
      </c>
      <c r="F25" s="109">
        <f>sum(F26:F27)</f>
        <v>235</v>
      </c>
      <c r="G25" s="114">
        <f>F25/F4</f>
        <v>0.1349798966</v>
      </c>
      <c r="H25" s="216">
        <v>0.0747</v>
      </c>
      <c r="I25" s="190">
        <f>sum(I26:I27)</f>
        <v>92</v>
      </c>
      <c r="J25" s="192">
        <f>I25/I4</f>
        <v>0.1003271538</v>
      </c>
      <c r="K25" s="216">
        <v>0.1351</v>
      </c>
      <c r="L25" s="191">
        <f>sum(L26:L27)</f>
        <v>234</v>
      </c>
      <c r="M25" s="193">
        <f>L25/L4</f>
        <v>0.1276595745</v>
      </c>
      <c r="N25" s="217">
        <v>4340.0</v>
      </c>
      <c r="O25" s="191">
        <f>sum(O26:O27)</f>
        <v>125</v>
      </c>
      <c r="P25" s="193">
        <f>O25/O4</f>
        <v>0.04871395168</v>
      </c>
      <c r="Q25" s="216">
        <v>0.0318</v>
      </c>
      <c r="R25" s="190">
        <f>sum(R26:R27)</f>
        <v>19</v>
      </c>
      <c r="S25" s="192">
        <f>R25/R4</f>
        <v>0.009245742092</v>
      </c>
      <c r="T25" s="216">
        <v>0.0678</v>
      </c>
      <c r="U25" s="190">
        <f>sum(U26:U27)</f>
        <v>37</v>
      </c>
      <c r="V25" s="192">
        <f>U25/U4</f>
        <v>0.0297188755</v>
      </c>
      <c r="W25" s="218">
        <v>0.0128</v>
      </c>
      <c r="X25" s="109">
        <f>sum(X26:X27)</f>
        <v>19</v>
      </c>
      <c r="Y25" s="114">
        <f>X25/X4</f>
        <v>0.01719457014</v>
      </c>
      <c r="Z25" s="76"/>
      <c r="AA25" s="117">
        <f>sum(AA26:AA27)</f>
        <v>787</v>
      </c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</row>
    <row r="26" ht="15.75" customHeight="1">
      <c r="A26" s="113"/>
      <c r="B26" s="189" t="s">
        <v>133</v>
      </c>
      <c r="C26" s="31">
        <v>98776.0</v>
      </c>
      <c r="D26" s="111">
        <v>3341.0</v>
      </c>
      <c r="E26" s="91"/>
      <c r="F26" s="109">
        <v>234.0</v>
      </c>
      <c r="G26" s="91"/>
      <c r="H26" s="217">
        <v>3979.0</v>
      </c>
      <c r="I26" s="190">
        <v>89.0</v>
      </c>
      <c r="J26" s="31"/>
      <c r="K26" s="111">
        <v>6023.0</v>
      </c>
      <c r="L26" s="191">
        <v>233.0</v>
      </c>
      <c r="M26" s="94"/>
      <c r="N26" s="217">
        <v>3976.0</v>
      </c>
      <c r="O26" s="191">
        <v>118.0</v>
      </c>
      <c r="P26" s="94"/>
      <c r="Q26" s="217">
        <v>3186.0</v>
      </c>
      <c r="R26" s="190">
        <v>18.0</v>
      </c>
      <c r="S26" s="96"/>
      <c r="T26" s="217">
        <v>969.0</v>
      </c>
      <c r="U26" s="190">
        <v>31.0</v>
      </c>
      <c r="V26" s="96"/>
      <c r="W26" s="217">
        <v>313.0</v>
      </c>
      <c r="X26" s="109">
        <v>16.0</v>
      </c>
      <c r="Y26" s="91"/>
      <c r="Z26" s="76"/>
      <c r="AA26" s="117">
        <v>769.0</v>
      </c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</row>
    <row r="27" ht="15.75" customHeight="1">
      <c r="A27" s="49"/>
      <c r="B27" s="189" t="s">
        <v>137</v>
      </c>
      <c r="C27" s="31">
        <v>12195.0</v>
      </c>
      <c r="D27" s="219">
        <v>42.0</v>
      </c>
      <c r="E27" s="91"/>
      <c r="F27" s="109">
        <v>1.0</v>
      </c>
      <c r="G27" s="91"/>
      <c r="H27" s="219">
        <v>226.0</v>
      </c>
      <c r="I27" s="190">
        <v>3.0</v>
      </c>
      <c r="J27" s="96"/>
      <c r="K27" s="219">
        <v>177.0</v>
      </c>
      <c r="L27" s="191">
        <v>1.0</v>
      </c>
      <c r="M27" s="94"/>
      <c r="N27" s="219">
        <v>364.0</v>
      </c>
      <c r="O27" s="191">
        <v>7.0</v>
      </c>
      <c r="P27" s="94"/>
      <c r="Q27" s="219">
        <v>313.0</v>
      </c>
      <c r="R27" s="190">
        <v>1.0</v>
      </c>
      <c r="S27" s="96"/>
      <c r="T27" s="219">
        <v>26.0</v>
      </c>
      <c r="U27" s="190">
        <v>6.0</v>
      </c>
      <c r="V27" s="96"/>
      <c r="W27" s="219">
        <v>53.0</v>
      </c>
      <c r="X27" s="109">
        <v>3.0</v>
      </c>
      <c r="Y27" s="91"/>
      <c r="Z27" s="76"/>
      <c r="AA27" s="117">
        <v>18.0</v>
      </c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</row>
    <row r="28" ht="15.75" customHeight="1">
      <c r="A28" s="188" t="s">
        <v>143</v>
      </c>
      <c r="B28" s="189" t="s">
        <v>144</v>
      </c>
      <c r="C28" s="90">
        <v>301166.0</v>
      </c>
      <c r="D28" s="217">
        <v>8144.0</v>
      </c>
      <c r="E28" s="114">
        <f>D28/D4</f>
        <v>0.1227911465</v>
      </c>
      <c r="F28" s="109">
        <v>264.0</v>
      </c>
      <c r="G28" s="114">
        <f>F28/F4</f>
        <v>0.1516369902</v>
      </c>
      <c r="H28" s="217">
        <v>6286.0</v>
      </c>
      <c r="I28" s="190">
        <v>30.0</v>
      </c>
      <c r="J28" s="192">
        <f>I28/I4</f>
        <v>0.03271537623</v>
      </c>
      <c r="K28" s="217">
        <v>18308.0</v>
      </c>
      <c r="L28" s="191">
        <v>504.0</v>
      </c>
      <c r="M28" s="193">
        <f>L28/L4</f>
        <v>0.2749590835</v>
      </c>
      <c r="N28" s="217">
        <v>10491.0</v>
      </c>
      <c r="O28" s="191">
        <v>561.0</v>
      </c>
      <c r="P28" s="193">
        <f>O28/O4</f>
        <v>0.2186282151</v>
      </c>
      <c r="Q28" s="217">
        <v>15832.0</v>
      </c>
      <c r="R28" s="190">
        <v>322.0</v>
      </c>
      <c r="S28" s="192">
        <f>R28/R4</f>
        <v>0.1566909976</v>
      </c>
      <c r="T28" s="217">
        <v>1193.0</v>
      </c>
      <c r="U28" s="190">
        <v>156.0</v>
      </c>
      <c r="V28" s="192">
        <f>U28/U4</f>
        <v>0.1253012048</v>
      </c>
      <c r="W28" s="217">
        <v>1894.0</v>
      </c>
      <c r="X28" s="109">
        <v>110.0</v>
      </c>
      <c r="Y28" s="114">
        <f>X28/X4</f>
        <v>0.09954751131</v>
      </c>
      <c r="Z28" s="76"/>
      <c r="AA28" s="117">
        <v>737.0</v>
      </c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</row>
    <row r="29" ht="15.75" customHeight="1">
      <c r="A29" s="113"/>
      <c r="B29" s="189" t="s">
        <v>132</v>
      </c>
      <c r="C29" s="218">
        <v>0.1942</v>
      </c>
      <c r="D29" s="218">
        <v>0.1228</v>
      </c>
      <c r="E29" s="91"/>
      <c r="F29" s="109">
        <f>sum(F30:F31)</f>
        <v>362.65714</v>
      </c>
      <c r="G29" s="91"/>
      <c r="H29" s="218">
        <v>0.1117</v>
      </c>
      <c r="I29" s="190">
        <f>sum(I30:I31)</f>
        <v>63.97143</v>
      </c>
      <c r="J29" s="96"/>
      <c r="K29" s="218">
        <v>0.3988</v>
      </c>
      <c r="L29" s="191">
        <f>sum(L30:L31)</f>
        <v>1577.9432</v>
      </c>
      <c r="M29" s="94"/>
      <c r="N29" s="218">
        <v>0.1341</v>
      </c>
      <c r="O29" s="191">
        <f>sum(O30:O31)</f>
        <v>1436.1143</v>
      </c>
      <c r="P29" s="94"/>
      <c r="Q29" s="218">
        <v>0.144</v>
      </c>
      <c r="R29" s="190">
        <f>sum(R30:R31)</f>
        <v>996.7143</v>
      </c>
      <c r="S29" s="96"/>
      <c r="T29" s="218">
        <v>0.0813</v>
      </c>
      <c r="U29" s="190">
        <f>sum(U30:U31)</f>
        <v>264.20004</v>
      </c>
      <c r="V29" s="96"/>
      <c r="W29" s="218">
        <v>0.0661</v>
      </c>
      <c r="X29" s="109">
        <f>sum(X30:X31)</f>
        <v>217.08568</v>
      </c>
      <c r="Y29" s="91"/>
      <c r="Z29" s="76"/>
      <c r="AA29" s="220">
        <f>sum(AA30:AA31)</f>
        <v>840.0857</v>
      </c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</row>
    <row r="30" ht="15.75" customHeight="1">
      <c r="A30" s="113"/>
      <c r="B30" s="189" t="s">
        <v>133</v>
      </c>
      <c r="C30" s="31">
        <v>770606.0</v>
      </c>
      <c r="D30" s="111">
        <v>11658.23</v>
      </c>
      <c r="E30" s="91"/>
      <c r="F30" s="109">
        <v>331.6</v>
      </c>
      <c r="G30" s="91"/>
      <c r="H30" s="111">
        <v>6381.628</v>
      </c>
      <c r="I30" s="190">
        <v>30.77143</v>
      </c>
      <c r="J30" s="96"/>
      <c r="K30" s="111">
        <v>47513.91</v>
      </c>
      <c r="L30" s="191">
        <v>1303.486</v>
      </c>
      <c r="M30" s="94"/>
      <c r="N30" s="111">
        <v>16553.23</v>
      </c>
      <c r="O30" s="191">
        <v>951.5143</v>
      </c>
      <c r="P30" s="94"/>
      <c r="Q30" s="111">
        <v>24238.54</v>
      </c>
      <c r="R30" s="190">
        <v>585.7714</v>
      </c>
      <c r="S30" s="96"/>
      <c r="T30" s="111">
        <v>1483.0</v>
      </c>
      <c r="U30" s="190">
        <v>236.1429</v>
      </c>
      <c r="V30" s="96"/>
      <c r="W30" s="111">
        <v>1829.686</v>
      </c>
      <c r="X30" s="109">
        <v>73.82858</v>
      </c>
      <c r="Y30" s="91"/>
      <c r="Z30" s="76"/>
      <c r="AA30" s="220">
        <v>574.7143</v>
      </c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</row>
    <row r="31" ht="15.75" customHeight="1">
      <c r="A31" s="49"/>
      <c r="B31" s="189" t="s">
        <v>137</v>
      </c>
      <c r="C31" s="90">
        <v>346240.0</v>
      </c>
      <c r="D31" s="111">
        <v>1341.771</v>
      </c>
      <c r="E31" s="31"/>
      <c r="F31" s="109">
        <v>31.05714</v>
      </c>
      <c r="G31" s="31"/>
      <c r="H31" s="111">
        <v>2353.171</v>
      </c>
      <c r="I31" s="190">
        <v>33.2</v>
      </c>
      <c r="J31" s="31"/>
      <c r="K31" s="111">
        <v>12381.63</v>
      </c>
      <c r="L31" s="191">
        <v>274.4572</v>
      </c>
      <c r="M31" s="31"/>
      <c r="N31" s="111">
        <v>26829.37</v>
      </c>
      <c r="O31" s="191">
        <v>484.6</v>
      </c>
      <c r="P31" s="31"/>
      <c r="Q31" s="111">
        <v>50206.23</v>
      </c>
      <c r="R31" s="190">
        <v>410.9429</v>
      </c>
      <c r="S31" s="31"/>
      <c r="T31" s="111">
        <v>463.4286</v>
      </c>
      <c r="U31" s="190">
        <v>28.05714</v>
      </c>
      <c r="V31" s="31"/>
      <c r="W31" s="111">
        <v>2611.829</v>
      </c>
      <c r="X31" s="109">
        <v>143.2571</v>
      </c>
      <c r="Y31" s="91"/>
      <c r="Z31" s="76"/>
      <c r="AA31" s="220">
        <v>265.3714</v>
      </c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</row>
    <row r="32" ht="15.75" customHeight="1">
      <c r="A32" s="188" t="s">
        <v>145</v>
      </c>
      <c r="B32" s="189" t="s">
        <v>132</v>
      </c>
      <c r="C32" s="91">
        <v>0.5</v>
      </c>
      <c r="D32" s="91">
        <v>0.39</v>
      </c>
      <c r="E32" s="114">
        <f>D32/D7</f>
        <v>0.000001037272664</v>
      </c>
      <c r="F32" s="109">
        <f>sum(F33:F34)</f>
        <v>2574</v>
      </c>
      <c r="G32" s="114">
        <f>F32/F7</f>
        <v>0.3239773442</v>
      </c>
      <c r="H32" s="91">
        <v>0.47</v>
      </c>
      <c r="I32" s="190">
        <f>sum(I33:I34)</f>
        <v>1465</v>
      </c>
      <c r="J32" s="192">
        <f>I32/I7</f>
        <v>0.4431336963</v>
      </c>
      <c r="K32" s="91">
        <v>0.39</v>
      </c>
      <c r="L32" s="191">
        <f>sum(L33:L34)</f>
        <v>3331</v>
      </c>
      <c r="M32" s="193">
        <f>L32/L7</f>
        <v>0.4403754627</v>
      </c>
      <c r="N32" s="91">
        <v>0.55</v>
      </c>
      <c r="O32" s="191">
        <f>sum(O33:O34)</f>
        <v>7197</v>
      </c>
      <c r="P32" s="193">
        <f>O32/O7</f>
        <v>0.4771913539</v>
      </c>
      <c r="Q32" s="91">
        <v>0.47</v>
      </c>
      <c r="R32" s="190">
        <f>sum(R33:R34)</f>
        <v>3007</v>
      </c>
      <c r="S32" s="192">
        <f>R32/R7</f>
        <v>0.2656595106</v>
      </c>
      <c r="T32" s="91">
        <v>0.57</v>
      </c>
      <c r="U32" s="190">
        <f>sum(U33:U34)</f>
        <v>2893</v>
      </c>
      <c r="V32" s="192">
        <f>U32/U7</f>
        <v>0.6125344061</v>
      </c>
      <c r="W32" s="91">
        <v>0.75</v>
      </c>
      <c r="X32" s="109">
        <f>sum(X33:X34)</f>
        <v>5915</v>
      </c>
      <c r="Y32" s="114">
        <f>X32/X7</f>
        <v>0.7029950083</v>
      </c>
      <c r="Z32" s="90"/>
      <c r="AA32" s="117">
        <f>sum(AA33:AA34)</f>
        <v>4136</v>
      </c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</row>
    <row r="33" ht="15.75" customHeight="1">
      <c r="A33" s="113"/>
      <c r="B33" s="189" t="s">
        <v>133</v>
      </c>
      <c r="C33" s="219">
        <v>2943741.0</v>
      </c>
      <c r="D33" s="219">
        <v>115519.0</v>
      </c>
      <c r="E33" s="91"/>
      <c r="F33" s="109">
        <v>2327.0</v>
      </c>
      <c r="G33" s="91"/>
      <c r="H33" s="135">
        <v>84462.0</v>
      </c>
      <c r="I33" s="190">
        <v>979.0</v>
      </c>
      <c r="J33" s="96"/>
      <c r="K33" s="135">
        <v>56773.0</v>
      </c>
      <c r="L33" s="191">
        <v>2984.0</v>
      </c>
      <c r="M33" s="94"/>
      <c r="N33" s="135">
        <v>132052.0</v>
      </c>
      <c r="O33" s="191">
        <v>4468.0</v>
      </c>
      <c r="P33" s="94"/>
      <c r="Q33" s="135">
        <v>160264.0</v>
      </c>
      <c r="R33" s="190">
        <v>2232.0</v>
      </c>
      <c r="S33" s="96"/>
      <c r="T33" s="135">
        <v>26003.0</v>
      </c>
      <c r="U33" s="190">
        <v>2778.0</v>
      </c>
      <c r="V33" s="96"/>
      <c r="W33" s="135">
        <v>118231.0</v>
      </c>
      <c r="X33" s="109">
        <v>3686.0</v>
      </c>
      <c r="Y33" s="91"/>
      <c r="Z33" s="76"/>
      <c r="AA33" s="117">
        <v>2744.0</v>
      </c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</row>
    <row r="34" ht="15.75" customHeight="1">
      <c r="A34" s="49"/>
      <c r="B34" s="189" t="s">
        <v>137</v>
      </c>
      <c r="C34" s="31">
        <v>1770491.0</v>
      </c>
      <c r="D34" s="219">
        <v>30815.0</v>
      </c>
      <c r="E34" s="91"/>
      <c r="F34" s="109">
        <v>247.0</v>
      </c>
      <c r="G34" s="91"/>
      <c r="H34" s="219">
        <v>43613.0</v>
      </c>
      <c r="I34" s="190">
        <v>486.0</v>
      </c>
      <c r="J34" s="96"/>
      <c r="K34" s="219">
        <v>25968.0</v>
      </c>
      <c r="L34" s="191">
        <v>347.0</v>
      </c>
      <c r="M34" s="94"/>
      <c r="N34" s="219">
        <v>123164.0</v>
      </c>
      <c r="O34" s="191">
        <v>2729.0</v>
      </c>
      <c r="P34" s="94"/>
      <c r="Q34" s="219">
        <v>197890.0</v>
      </c>
      <c r="R34" s="190">
        <v>775.0</v>
      </c>
      <c r="S34" s="96"/>
      <c r="T34" s="219">
        <v>5578.0</v>
      </c>
      <c r="U34" s="190">
        <v>115.0</v>
      </c>
      <c r="V34" s="96"/>
      <c r="W34" s="219">
        <v>87184.0</v>
      </c>
      <c r="X34" s="109">
        <v>2229.0</v>
      </c>
      <c r="Y34" s="91"/>
      <c r="Z34" s="76"/>
      <c r="AA34" s="194">
        <v>1392.0</v>
      </c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</row>
    <row r="35" ht="15.75" customHeight="1">
      <c r="A35" s="188" t="s">
        <v>146</v>
      </c>
      <c r="B35" s="189" t="s">
        <v>132</v>
      </c>
      <c r="C35" s="91">
        <v>0.8</v>
      </c>
      <c r="D35" s="91">
        <v>0.65</v>
      </c>
      <c r="E35" s="114">
        <f>D35/D7</f>
        <v>0.000001728787774</v>
      </c>
      <c r="F35" s="109">
        <f>sum(F36:F37)</f>
        <v>4904</v>
      </c>
      <c r="G35" s="114">
        <f>F35/F7</f>
        <v>0.6172435494</v>
      </c>
      <c r="H35" s="91">
        <v>0.84</v>
      </c>
      <c r="I35" s="190">
        <f>sum(I36:I37)</f>
        <v>2703</v>
      </c>
      <c r="J35" s="192">
        <f>I35/I7</f>
        <v>0.8176043557</v>
      </c>
      <c r="K35" s="91">
        <v>0.74</v>
      </c>
      <c r="L35" s="191">
        <f>sum(L36:L37)</f>
        <v>5175</v>
      </c>
      <c r="M35" s="193">
        <f>L35/L7</f>
        <v>0.6841618191</v>
      </c>
      <c r="N35" s="91">
        <v>0.54</v>
      </c>
      <c r="O35" s="191">
        <f>sum(O36:O37)</f>
        <v>6972</v>
      </c>
      <c r="P35" s="193">
        <f>O35/O7</f>
        <v>0.4622729081</v>
      </c>
      <c r="Q35" s="91">
        <v>0.77</v>
      </c>
      <c r="R35" s="190">
        <f>sum(R36:R37)</f>
        <v>7958</v>
      </c>
      <c r="S35" s="192">
        <f>R35/R7</f>
        <v>0.7030656418</v>
      </c>
      <c r="T35" s="91">
        <v>0.54</v>
      </c>
      <c r="U35" s="190">
        <f>sum(U36:U37)</f>
        <v>2585</v>
      </c>
      <c r="V35" s="192">
        <f>U35/U7</f>
        <v>0.5473216176</v>
      </c>
      <c r="W35" s="91">
        <v>0.9</v>
      </c>
      <c r="X35" s="109">
        <f>sum(X36:X37)</f>
        <v>7560</v>
      </c>
      <c r="Y35" s="114">
        <f>X35/X7</f>
        <v>0.8985024958</v>
      </c>
      <c r="Z35" s="76"/>
      <c r="AA35" s="117">
        <f>sum(AA36:AA37)</f>
        <v>7639</v>
      </c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</row>
    <row r="36" ht="15.75" customHeight="1">
      <c r="A36" s="113"/>
      <c r="B36" s="189" t="s">
        <v>133</v>
      </c>
      <c r="C36" s="90">
        <v>5251562.0</v>
      </c>
      <c r="D36" s="135">
        <v>203310.0</v>
      </c>
      <c r="E36" s="91"/>
      <c r="F36" s="109">
        <v>4437.0</v>
      </c>
      <c r="G36" s="91"/>
      <c r="H36" s="135">
        <v>171381.0</v>
      </c>
      <c r="I36" s="190">
        <v>2039.0</v>
      </c>
      <c r="J36" s="96"/>
      <c r="K36" s="135">
        <v>122115.0</v>
      </c>
      <c r="L36" s="191">
        <v>4661.0</v>
      </c>
      <c r="M36" s="94"/>
      <c r="N36" s="135">
        <v>141717.0</v>
      </c>
      <c r="O36" s="191">
        <v>4662.0</v>
      </c>
      <c r="P36" s="94"/>
      <c r="Q36" s="135">
        <v>351909.0</v>
      </c>
      <c r="R36" s="190">
        <v>6483.0</v>
      </c>
      <c r="S36" s="96"/>
      <c r="T36" s="135">
        <v>23939.0</v>
      </c>
      <c r="U36" s="190">
        <v>2452.0</v>
      </c>
      <c r="V36" s="96"/>
      <c r="W36" s="135">
        <v>151527.0</v>
      </c>
      <c r="X36" s="109">
        <v>5015.0</v>
      </c>
      <c r="Y36" s="91"/>
      <c r="Z36" s="76"/>
      <c r="AA36" s="117">
        <v>5826.0</v>
      </c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</row>
    <row r="37" ht="15.75" customHeight="1">
      <c r="A37" s="49"/>
      <c r="B37" s="189" t="s">
        <v>137</v>
      </c>
      <c r="C37" s="90">
        <v>2253691.0</v>
      </c>
      <c r="D37" s="219">
        <v>42708.0</v>
      </c>
      <c r="E37" s="91"/>
      <c r="F37" s="109">
        <v>467.0</v>
      </c>
      <c r="G37" s="91"/>
      <c r="H37" s="219">
        <v>54616.0</v>
      </c>
      <c r="I37" s="190">
        <v>664.0</v>
      </c>
      <c r="J37" s="96"/>
      <c r="K37" s="219">
        <v>36057.0</v>
      </c>
      <c r="L37" s="191">
        <v>514.0</v>
      </c>
      <c r="M37" s="94"/>
      <c r="N37" s="219">
        <v>108141.0</v>
      </c>
      <c r="O37" s="191">
        <v>2310.0</v>
      </c>
      <c r="P37" s="94"/>
      <c r="Q37" s="219">
        <v>238435.0</v>
      </c>
      <c r="R37" s="190">
        <v>1475.0</v>
      </c>
      <c r="S37" s="96"/>
      <c r="T37" s="219">
        <v>6253.0</v>
      </c>
      <c r="U37" s="190">
        <v>133.0</v>
      </c>
      <c r="V37" s="96"/>
      <c r="W37" s="219">
        <v>92964.0</v>
      </c>
      <c r="X37" s="109">
        <v>2545.0</v>
      </c>
      <c r="Y37" s="91"/>
      <c r="Z37" s="76"/>
      <c r="AA37" s="117">
        <v>1813.0</v>
      </c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</row>
    <row r="38" ht="15.75" customHeight="1">
      <c r="A38" s="188" t="s">
        <v>147</v>
      </c>
      <c r="B38" s="189" t="s">
        <v>132</v>
      </c>
      <c r="C38" s="91">
        <v>0.82</v>
      </c>
      <c r="D38" s="91">
        <v>0.49</v>
      </c>
      <c r="E38" s="114">
        <f>D38/D7</f>
        <v>0.000001303240014</v>
      </c>
      <c r="F38" s="109">
        <v>4285.0</v>
      </c>
      <c r="G38" s="114">
        <f>F38/F7</f>
        <v>0.5393329138</v>
      </c>
      <c r="H38" s="91">
        <v>0.83</v>
      </c>
      <c r="I38" s="190">
        <v>2851.0</v>
      </c>
      <c r="J38" s="192">
        <f>I38/I7</f>
        <v>0.8623714459</v>
      </c>
      <c r="K38" s="91">
        <v>0.68</v>
      </c>
      <c r="L38" s="191">
        <v>5537.0</v>
      </c>
      <c r="M38" s="193">
        <f>L38/L7</f>
        <v>0.7320200952</v>
      </c>
      <c r="N38" s="91">
        <v>0.93</v>
      </c>
      <c r="O38" s="191">
        <v>14842.0</v>
      </c>
      <c r="P38" s="193">
        <f>O38/O7</f>
        <v>0.9840869911</v>
      </c>
      <c r="Q38" s="91">
        <v>0.96</v>
      </c>
      <c r="R38" s="190">
        <v>10978.0</v>
      </c>
      <c r="S38" s="192">
        <f>R38/R7</f>
        <v>0.9698736638</v>
      </c>
      <c r="T38" s="91">
        <v>0.44</v>
      </c>
      <c r="U38" s="190">
        <v>2011.0</v>
      </c>
      <c r="V38" s="192">
        <f>U38/U7</f>
        <v>0.4257886936</v>
      </c>
      <c r="W38" s="91">
        <v>0.97</v>
      </c>
      <c r="X38" s="109">
        <v>8127.0</v>
      </c>
      <c r="Y38" s="114">
        <f>X38/X7</f>
        <v>0.965890183</v>
      </c>
      <c r="Z38" s="76"/>
      <c r="AA38" s="117">
        <v>7246.0</v>
      </c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</row>
    <row r="39" ht="15.75" customHeight="1">
      <c r="A39" s="113"/>
      <c r="B39" s="189" t="s">
        <v>133</v>
      </c>
      <c r="C39" s="221" t="s">
        <v>220</v>
      </c>
      <c r="D39" s="221"/>
      <c r="E39" s="91"/>
      <c r="F39" s="109">
        <v>4053.0</v>
      </c>
      <c r="G39" s="91"/>
      <c r="H39" s="90"/>
      <c r="I39" s="190">
        <v>2254.0</v>
      </c>
      <c r="J39" s="96"/>
      <c r="K39" s="176"/>
      <c r="L39" s="191">
        <v>5222.0</v>
      </c>
      <c r="M39" s="94"/>
      <c r="N39" s="176"/>
      <c r="O39" s="191">
        <v>10446.0</v>
      </c>
      <c r="P39" s="94"/>
      <c r="Q39" s="90"/>
      <c r="R39" s="190">
        <v>9073.0</v>
      </c>
      <c r="S39" s="96"/>
      <c r="T39" s="90"/>
      <c r="U39" s="190">
        <v>1902.0</v>
      </c>
      <c r="V39" s="96"/>
      <c r="W39" s="147"/>
      <c r="X39" s="109">
        <v>5414.0</v>
      </c>
      <c r="Y39" s="91"/>
      <c r="Z39" s="76"/>
      <c r="AA39" s="117">
        <v>6174.0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</row>
    <row r="40" ht="15.75" customHeight="1">
      <c r="A40" s="49"/>
      <c r="B40" s="189" t="s">
        <v>137</v>
      </c>
      <c r="C40" s="221"/>
      <c r="D40" s="221"/>
      <c r="E40" s="91"/>
      <c r="F40" s="109">
        <v>232.0</v>
      </c>
      <c r="G40" s="91"/>
      <c r="H40" s="90"/>
      <c r="I40" s="190">
        <v>597.0</v>
      </c>
      <c r="J40" s="96"/>
      <c r="K40" s="176"/>
      <c r="L40" s="191">
        <v>315.0</v>
      </c>
      <c r="M40" s="94"/>
      <c r="N40" s="176"/>
      <c r="O40" s="191">
        <v>4396.0</v>
      </c>
      <c r="P40" s="94"/>
      <c r="Q40" s="90"/>
      <c r="R40" s="190">
        <v>1905.0</v>
      </c>
      <c r="S40" s="96"/>
      <c r="T40" s="90"/>
      <c r="U40" s="190">
        <v>109.0</v>
      </c>
      <c r="V40" s="96"/>
      <c r="W40" s="147"/>
      <c r="X40" s="109">
        <v>2713.0</v>
      </c>
      <c r="Y40" s="91"/>
      <c r="Z40" s="76"/>
      <c r="AA40" s="117">
        <v>1072.0</v>
      </c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</row>
    <row r="41" ht="15.75" customHeight="1">
      <c r="A41" s="188" t="s">
        <v>221</v>
      </c>
      <c r="B41" s="189" t="s">
        <v>132</v>
      </c>
      <c r="C41" s="90">
        <v>2414276.0</v>
      </c>
      <c r="D41" s="147">
        <v>81991.0</v>
      </c>
      <c r="E41" s="91"/>
      <c r="F41" s="109">
        <f>sum(F42:F43)</f>
        <v>1997</v>
      </c>
      <c r="G41" s="91"/>
      <c r="H41" s="90">
        <v>124341.0</v>
      </c>
      <c r="I41" s="190">
        <f>sum(I42:I43)</f>
        <v>1886</v>
      </c>
      <c r="J41" s="96"/>
      <c r="K41" s="176">
        <v>26604.0</v>
      </c>
      <c r="L41" s="191">
        <f>sum(L42:L43)</f>
        <v>1278</v>
      </c>
      <c r="M41" s="94"/>
      <c r="N41" s="176">
        <v>209601.0</v>
      </c>
      <c r="O41" s="191">
        <f>sum(O42:O43)</f>
        <v>6000</v>
      </c>
      <c r="P41" s="94"/>
      <c r="Q41" s="90">
        <v>331997.0</v>
      </c>
      <c r="R41" s="190">
        <f>sum(R42:R43)</f>
        <v>5497</v>
      </c>
      <c r="S41" s="96"/>
      <c r="T41" s="90">
        <v>8561.0</v>
      </c>
      <c r="U41" s="190">
        <f>sum(U42:U43)</f>
        <v>656</v>
      </c>
      <c r="V41" s="96"/>
      <c r="W41" s="147">
        <v>5486.0</v>
      </c>
      <c r="X41" s="109">
        <f>sum(X42:X43)</f>
        <v>113</v>
      </c>
      <c r="Y41" s="91"/>
      <c r="Z41" s="90"/>
      <c r="AA41" s="117">
        <f>sum(AA42:AA43)</f>
        <v>5469</v>
      </c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</row>
    <row r="42" ht="15.75" customHeight="1">
      <c r="A42" s="113"/>
      <c r="B42" s="189" t="s">
        <v>133</v>
      </c>
      <c r="C42" s="90">
        <v>1944166.0</v>
      </c>
      <c r="D42" s="219">
        <v>75737.0</v>
      </c>
      <c r="E42" s="91"/>
      <c r="F42" s="109">
        <v>1959.0</v>
      </c>
      <c r="G42" s="91"/>
      <c r="H42" s="219">
        <v>110537.0</v>
      </c>
      <c r="I42" s="190">
        <v>1684.0</v>
      </c>
      <c r="J42" s="96"/>
      <c r="K42" s="219">
        <v>22897.0</v>
      </c>
      <c r="L42" s="191">
        <v>1218.0</v>
      </c>
      <c r="M42" s="94"/>
      <c r="N42" s="219">
        <v>148572.0</v>
      </c>
      <c r="O42" s="191">
        <v>4574.0</v>
      </c>
      <c r="P42" s="94"/>
      <c r="Q42" s="135">
        <v>225782.0</v>
      </c>
      <c r="R42" s="190">
        <v>4823.0</v>
      </c>
      <c r="S42" s="96"/>
      <c r="T42" s="135">
        <v>7839.0</v>
      </c>
      <c r="U42" s="190">
        <v>639.0</v>
      </c>
      <c r="V42" s="96"/>
      <c r="W42" s="135">
        <v>3855.0</v>
      </c>
      <c r="X42" s="109">
        <v>79.0</v>
      </c>
      <c r="Y42" s="91"/>
      <c r="Z42" s="76"/>
      <c r="AA42" s="117">
        <v>5034.0</v>
      </c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</row>
    <row r="43" ht="15.75" customHeight="1">
      <c r="A43" s="49"/>
      <c r="B43" s="189" t="s">
        <v>137</v>
      </c>
      <c r="C43" s="31">
        <v>470110.0</v>
      </c>
      <c r="D43" s="219">
        <v>6254.0</v>
      </c>
      <c r="E43" s="31"/>
      <c r="F43" s="109">
        <v>38.0</v>
      </c>
      <c r="G43" s="31"/>
      <c r="H43" s="219">
        <v>13804.0</v>
      </c>
      <c r="I43" s="190">
        <v>202.0</v>
      </c>
      <c r="J43" s="31"/>
      <c r="K43" s="219">
        <v>3707.0</v>
      </c>
      <c r="L43" s="191">
        <v>60.0</v>
      </c>
      <c r="M43" s="31"/>
      <c r="N43" s="219">
        <v>61029.0</v>
      </c>
      <c r="O43" s="191">
        <v>1426.0</v>
      </c>
      <c r="P43" s="94"/>
      <c r="Q43" s="219">
        <v>106215.0</v>
      </c>
      <c r="R43" s="190">
        <v>674.0</v>
      </c>
      <c r="S43" s="96"/>
      <c r="T43" s="219">
        <v>722.0</v>
      </c>
      <c r="U43" s="190">
        <v>17.0</v>
      </c>
      <c r="V43" s="96"/>
      <c r="W43" s="219">
        <v>1631.0</v>
      </c>
      <c r="X43" s="109">
        <v>34.0</v>
      </c>
      <c r="Y43" s="91"/>
      <c r="Z43" s="76"/>
      <c r="AA43" s="194">
        <v>435.0</v>
      </c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</row>
    <row r="44" ht="15.75" customHeight="1">
      <c r="A44" s="188" t="s">
        <v>222</v>
      </c>
      <c r="B44" s="189" t="s">
        <v>132</v>
      </c>
      <c r="C44" s="90">
        <v>4029205.0</v>
      </c>
      <c r="D44" s="147">
        <v>32499.0</v>
      </c>
      <c r="E44" s="91"/>
      <c r="F44" s="109">
        <f>sum(F45:F46)</f>
        <v>583</v>
      </c>
      <c r="G44" s="91"/>
      <c r="H44" s="90">
        <v>64571.0</v>
      </c>
      <c r="I44" s="190">
        <f>sum(I45:I46)</f>
        <v>678</v>
      </c>
      <c r="J44" s="96"/>
      <c r="K44" s="90">
        <v>45029.0</v>
      </c>
      <c r="L44" s="191">
        <f>sum(L45:L46)</f>
        <v>1553</v>
      </c>
      <c r="M44" s="94"/>
      <c r="N44" s="176">
        <v>117595.0</v>
      </c>
      <c r="O44" s="191">
        <f>sum(O45:O46)</f>
        <v>4321</v>
      </c>
      <c r="P44" s="94"/>
      <c r="Q44" s="90">
        <v>357314.0</v>
      </c>
      <c r="R44" s="190">
        <f>sum(R45:R46)</f>
        <v>4699</v>
      </c>
      <c r="S44" s="96"/>
      <c r="T44" s="90">
        <v>6365.0</v>
      </c>
      <c r="U44" s="190">
        <f>sum(U45:U46)</f>
        <v>495</v>
      </c>
      <c r="V44" s="96"/>
      <c r="W44" s="147">
        <v>208781.0</v>
      </c>
      <c r="X44" s="109">
        <f>sum(X45:X46)</f>
        <v>6353</v>
      </c>
      <c r="Y44" s="91"/>
      <c r="Z44" s="90"/>
      <c r="AA44" s="117">
        <f>sum(AA45:AA46)</f>
        <v>1345</v>
      </c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</row>
    <row r="45" ht="15.75" customHeight="1">
      <c r="A45" s="113"/>
      <c r="B45" s="189" t="s">
        <v>133</v>
      </c>
      <c r="C45" s="90">
        <v>2696543.0</v>
      </c>
      <c r="D45" s="135">
        <v>23902.0</v>
      </c>
      <c r="E45" s="91"/>
      <c r="F45" s="109">
        <v>483.0</v>
      </c>
      <c r="G45" s="91"/>
      <c r="H45" s="135">
        <v>44361.0</v>
      </c>
      <c r="I45" s="190">
        <v>391.0</v>
      </c>
      <c r="J45" s="96"/>
      <c r="K45" s="135">
        <v>30368.0</v>
      </c>
      <c r="L45" s="191">
        <v>1373.0</v>
      </c>
      <c r="M45" s="94"/>
      <c r="N45" s="135">
        <v>68976.0</v>
      </c>
      <c r="O45" s="191">
        <v>2989.0</v>
      </c>
      <c r="P45" s="94"/>
      <c r="Q45" s="135">
        <v>191093.0</v>
      </c>
      <c r="R45" s="190">
        <v>3610.0</v>
      </c>
      <c r="S45" s="96"/>
      <c r="T45" s="135">
        <v>4164.0</v>
      </c>
      <c r="U45" s="190">
        <v>448.0</v>
      </c>
      <c r="V45" s="96"/>
      <c r="W45" s="135">
        <v>125417.0</v>
      </c>
      <c r="X45" s="109">
        <v>4020.0</v>
      </c>
      <c r="Y45" s="91"/>
      <c r="Z45" s="76"/>
      <c r="AA45" s="117">
        <v>861.0</v>
      </c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</row>
    <row r="46" ht="15.75" customHeight="1">
      <c r="A46" s="49"/>
      <c r="B46" s="189" t="s">
        <v>137</v>
      </c>
      <c r="C46" s="90">
        <v>1332662.0</v>
      </c>
      <c r="D46" s="219">
        <v>8597.0</v>
      </c>
      <c r="E46" s="91"/>
      <c r="F46" s="109">
        <v>100.0</v>
      </c>
      <c r="G46" s="91"/>
      <c r="H46" s="219">
        <v>20210.0</v>
      </c>
      <c r="I46" s="190">
        <v>287.0</v>
      </c>
      <c r="J46" s="96"/>
      <c r="K46" s="219">
        <v>14661.0</v>
      </c>
      <c r="L46" s="191">
        <v>180.0</v>
      </c>
      <c r="M46" s="94"/>
      <c r="N46" s="219">
        <v>48619.0</v>
      </c>
      <c r="O46" s="191">
        <v>1332.0</v>
      </c>
      <c r="P46" s="94"/>
      <c r="Q46" s="219">
        <v>166221.0</v>
      </c>
      <c r="R46" s="190">
        <v>1089.0</v>
      </c>
      <c r="S46" s="96"/>
      <c r="T46" s="219">
        <v>2201.0</v>
      </c>
      <c r="U46" s="190">
        <v>47.0</v>
      </c>
      <c r="V46" s="96"/>
      <c r="W46" s="219">
        <v>83364.0</v>
      </c>
      <c r="X46" s="109">
        <v>2333.0</v>
      </c>
      <c r="Y46" s="91"/>
      <c r="Z46" s="76"/>
      <c r="AA46" s="194">
        <v>484.0</v>
      </c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</row>
    <row r="47" ht="15.75" customHeight="1">
      <c r="A47" s="188" t="s">
        <v>223</v>
      </c>
      <c r="B47" s="189" t="s">
        <v>132</v>
      </c>
      <c r="C47" s="90">
        <v>635224.0</v>
      </c>
      <c r="D47" s="147">
        <v>20545.0</v>
      </c>
      <c r="E47" s="91"/>
      <c r="F47" s="109">
        <f>sum(F48:F49)</f>
        <v>446</v>
      </c>
      <c r="G47" s="91"/>
      <c r="H47" s="90">
        <v>10841.0</v>
      </c>
      <c r="I47" s="190">
        <f>sum(I48:I49)</f>
        <v>117</v>
      </c>
      <c r="J47" s="96"/>
      <c r="K47" s="176">
        <v>64611.0</v>
      </c>
      <c r="L47" s="191">
        <f>sum(L48:L49)</f>
        <v>2419</v>
      </c>
      <c r="M47" s="94"/>
      <c r="N47" s="176">
        <v>18458.0</v>
      </c>
      <c r="O47" s="191">
        <f>sum(O48:O49)</f>
        <v>88</v>
      </c>
      <c r="P47" s="94"/>
      <c r="Q47" s="90">
        <v>21149.0</v>
      </c>
      <c r="R47" s="190">
        <f>sum(R48:R49)</f>
        <v>164</v>
      </c>
      <c r="S47" s="96"/>
      <c r="T47" s="90">
        <v>4414.0</v>
      </c>
      <c r="U47" s="190">
        <f>sum(U48:U49)</f>
        <v>532</v>
      </c>
      <c r="V47" s="96"/>
      <c r="W47" s="147">
        <v>49001.0</v>
      </c>
      <c r="X47" s="109">
        <f>sum(X48:X49)</f>
        <v>1661</v>
      </c>
      <c r="Y47" s="91"/>
      <c r="Z47" s="90"/>
      <c r="AA47" s="117">
        <f>sum(AA48:AA49)</f>
        <v>82</v>
      </c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</row>
    <row r="48" ht="15.75" customHeight="1">
      <c r="A48" s="113"/>
      <c r="B48" s="189" t="s">
        <v>133</v>
      </c>
      <c r="C48" s="90">
        <v>435355.0</v>
      </c>
      <c r="D48" s="135">
        <v>16077.0</v>
      </c>
      <c r="E48" s="91"/>
      <c r="F48" s="109">
        <v>410.0</v>
      </c>
      <c r="G48" s="91"/>
      <c r="H48" s="219">
        <v>5919.0</v>
      </c>
      <c r="I48" s="190">
        <v>59.0</v>
      </c>
      <c r="J48" s="96"/>
      <c r="K48" s="219">
        <v>60003.0</v>
      </c>
      <c r="L48" s="191">
        <v>2364.0</v>
      </c>
      <c r="M48" s="94"/>
      <c r="N48" s="219">
        <v>7885.0</v>
      </c>
      <c r="O48" s="191">
        <v>65.0</v>
      </c>
      <c r="P48" s="94"/>
      <c r="Q48" s="219">
        <v>8989.0</v>
      </c>
      <c r="R48" s="190">
        <v>129.0</v>
      </c>
      <c r="S48" s="96"/>
      <c r="T48" s="219">
        <v>3893.0</v>
      </c>
      <c r="U48" s="190">
        <v>503.0</v>
      </c>
      <c r="V48" s="96"/>
      <c r="W48" s="219">
        <v>34158.0</v>
      </c>
      <c r="X48" s="109">
        <v>1315.0</v>
      </c>
      <c r="Y48" s="91"/>
      <c r="Z48" s="76"/>
      <c r="AA48" s="117">
        <v>46.0</v>
      </c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</row>
    <row r="49" ht="15.75" customHeight="1">
      <c r="A49" s="49"/>
      <c r="B49" s="189" t="s">
        <v>137</v>
      </c>
      <c r="C49" s="90">
        <v>199869.0</v>
      </c>
      <c r="D49" s="219">
        <v>4468.0</v>
      </c>
      <c r="E49" s="91"/>
      <c r="F49" s="109">
        <v>36.0</v>
      </c>
      <c r="G49" s="91"/>
      <c r="H49" s="219">
        <v>4922.0</v>
      </c>
      <c r="I49" s="190">
        <v>58.0</v>
      </c>
      <c r="J49" s="96"/>
      <c r="K49" s="219">
        <v>4608.0</v>
      </c>
      <c r="L49" s="191">
        <v>55.0</v>
      </c>
      <c r="M49" s="94"/>
      <c r="N49" s="219">
        <v>10573.0</v>
      </c>
      <c r="O49" s="191">
        <v>23.0</v>
      </c>
      <c r="P49" s="94"/>
      <c r="Q49" s="219">
        <v>12160.0</v>
      </c>
      <c r="R49" s="190">
        <v>35.0</v>
      </c>
      <c r="S49" s="96"/>
      <c r="T49" s="219">
        <v>521.0</v>
      </c>
      <c r="U49" s="190">
        <v>29.0</v>
      </c>
      <c r="V49" s="96"/>
      <c r="W49" s="219">
        <v>14843.0</v>
      </c>
      <c r="X49" s="109">
        <v>346.0</v>
      </c>
      <c r="Y49" s="91"/>
      <c r="Z49" s="76"/>
      <c r="AA49" s="194">
        <v>36.0</v>
      </c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</row>
    <row r="50" ht="15.75" customHeight="1">
      <c r="A50" s="188" t="s">
        <v>224</v>
      </c>
      <c r="B50" s="189" t="s">
        <v>132</v>
      </c>
      <c r="C50" s="90">
        <v>119924.0</v>
      </c>
      <c r="D50" s="147">
        <v>4026.0</v>
      </c>
      <c r="E50" s="91"/>
      <c r="F50" s="109">
        <f>sum(F51:F52)</f>
        <v>94</v>
      </c>
      <c r="G50" s="91"/>
      <c r="H50" s="31">
        <v>5095.0</v>
      </c>
      <c r="I50" s="190">
        <f>sum(I51:I52)</f>
        <v>40</v>
      </c>
      <c r="J50" s="96"/>
      <c r="K50" s="31">
        <v>3207.0</v>
      </c>
      <c r="L50" s="191">
        <f>sum(L51:L52)</f>
        <v>36</v>
      </c>
      <c r="M50" s="94"/>
      <c r="N50" s="31">
        <v>4885.0</v>
      </c>
      <c r="O50" s="191">
        <f>sum(O51:O52)</f>
        <v>117</v>
      </c>
      <c r="P50" s="94"/>
      <c r="Q50" s="31">
        <v>15847.0</v>
      </c>
      <c r="R50" s="190">
        <f>sum(R51:R52)</f>
        <v>191</v>
      </c>
      <c r="S50" s="96"/>
      <c r="T50" s="31">
        <v>619.0</v>
      </c>
      <c r="U50" s="190">
        <f>sum(U51:U52)</f>
        <v>114</v>
      </c>
      <c r="V50" s="96"/>
      <c r="W50" s="31">
        <v>0.0</v>
      </c>
      <c r="X50" s="109">
        <f>sum(X51:X52)</f>
        <v>0</v>
      </c>
      <c r="Y50" s="91"/>
      <c r="Z50" s="76"/>
      <c r="AA50" s="117">
        <f>sum(AA51:AA52)</f>
        <v>162</v>
      </c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</row>
    <row r="51" ht="15.75" customHeight="1">
      <c r="A51" s="113"/>
      <c r="B51" s="189" t="s">
        <v>133</v>
      </c>
      <c r="C51" s="90">
        <v>78217.0</v>
      </c>
      <c r="D51" s="135">
        <v>3280.0</v>
      </c>
      <c r="E51" s="91"/>
      <c r="F51" s="109">
        <v>90.0</v>
      </c>
      <c r="G51" s="91"/>
      <c r="H51" s="135">
        <v>3470.0</v>
      </c>
      <c r="I51" s="190">
        <v>22.0</v>
      </c>
      <c r="J51" s="96"/>
      <c r="K51" s="135">
        <v>2513.0</v>
      </c>
      <c r="L51" s="191">
        <v>29.0</v>
      </c>
      <c r="M51" s="94"/>
      <c r="N51" s="135">
        <v>2242.0</v>
      </c>
      <c r="O51" s="191">
        <v>91.0</v>
      </c>
      <c r="P51" s="94"/>
      <c r="Q51" s="135">
        <v>7347.0</v>
      </c>
      <c r="R51" s="190">
        <v>152.0</v>
      </c>
      <c r="S51" s="96"/>
      <c r="T51" s="135">
        <v>505.0</v>
      </c>
      <c r="U51" s="190">
        <v>111.0</v>
      </c>
      <c r="V51" s="96"/>
      <c r="W51" s="31">
        <v>0.0</v>
      </c>
      <c r="X51" s="109">
        <v>0.0</v>
      </c>
      <c r="Y51" s="91"/>
      <c r="Z51" s="76"/>
      <c r="AA51" s="117">
        <v>104.0</v>
      </c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</row>
    <row r="52" ht="15.75" customHeight="1">
      <c r="A52" s="49"/>
      <c r="B52" s="189" t="s">
        <v>137</v>
      </c>
      <c r="C52" s="31">
        <v>78217.0</v>
      </c>
      <c r="D52" s="219">
        <v>746.0</v>
      </c>
      <c r="E52" s="31"/>
      <c r="F52" s="109">
        <v>4.0</v>
      </c>
      <c r="G52" s="31"/>
      <c r="H52" s="219">
        <v>1625.0</v>
      </c>
      <c r="I52" s="190">
        <v>18.0</v>
      </c>
      <c r="J52" s="31"/>
      <c r="K52" s="219">
        <v>694.0</v>
      </c>
      <c r="L52" s="191">
        <v>7.0</v>
      </c>
      <c r="M52" s="31"/>
      <c r="N52" s="219">
        <v>2643.0</v>
      </c>
      <c r="O52" s="191">
        <v>26.0</v>
      </c>
      <c r="P52" s="31"/>
      <c r="Q52" s="219">
        <v>8500.0</v>
      </c>
      <c r="R52" s="190">
        <v>39.0</v>
      </c>
      <c r="S52" s="31"/>
      <c r="T52" s="219">
        <v>114.0</v>
      </c>
      <c r="U52" s="190">
        <v>3.0</v>
      </c>
      <c r="V52" s="31"/>
      <c r="W52" s="31">
        <v>0.0</v>
      </c>
      <c r="X52" s="109">
        <v>0.0</v>
      </c>
      <c r="Y52" s="91"/>
      <c r="Z52" s="76"/>
      <c r="AA52" s="117">
        <v>58.0</v>
      </c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</row>
    <row r="53" ht="15.75" customHeight="1">
      <c r="A53" s="188" t="s">
        <v>148</v>
      </c>
      <c r="B53" s="197" t="s">
        <v>225</v>
      </c>
      <c r="C53" s="90"/>
      <c r="D53" s="147"/>
      <c r="E53" s="122">
        <f>D53/D7</f>
        <v>0</v>
      </c>
      <c r="F53" s="109">
        <v>563.0</v>
      </c>
      <c r="G53" s="122">
        <f>F53/F7</f>
        <v>0.07086217747</v>
      </c>
      <c r="H53" s="90"/>
      <c r="I53" s="199">
        <v>21.0</v>
      </c>
      <c r="J53" s="202">
        <f>I53/I7</f>
        <v>0.006352087114</v>
      </c>
      <c r="K53" s="176"/>
      <c r="L53" s="200">
        <v>1142.0</v>
      </c>
      <c r="M53" s="203">
        <f>L53/L7</f>
        <v>0.1509783184</v>
      </c>
      <c r="N53" s="176"/>
      <c r="O53" s="200">
        <v>67.0</v>
      </c>
      <c r="P53" s="203">
        <f>O53/O7</f>
        <v>0.004442381647</v>
      </c>
      <c r="Q53" s="90"/>
      <c r="R53" s="199">
        <v>158.0</v>
      </c>
      <c r="S53" s="202">
        <f>R53/R7</f>
        <v>0.01395883029</v>
      </c>
      <c r="T53" s="90"/>
      <c r="U53" s="199">
        <v>952.0</v>
      </c>
      <c r="V53" s="202">
        <f>U53/U7</f>
        <v>0.2015668008</v>
      </c>
      <c r="W53" s="147"/>
      <c r="X53" s="119">
        <v>573.0</v>
      </c>
      <c r="Y53" s="122">
        <f>X53/X7</f>
        <v>0.06810078441</v>
      </c>
      <c r="Z53" s="76"/>
      <c r="AA53" s="121">
        <v>1.0</v>
      </c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</row>
    <row r="54" ht="15.75" customHeight="1">
      <c r="A54" s="113"/>
      <c r="B54" s="197" t="s">
        <v>132</v>
      </c>
      <c r="C54" s="219">
        <v>1209230.0</v>
      </c>
      <c r="D54" s="219">
        <v>60732.0</v>
      </c>
      <c r="E54" s="91"/>
      <c r="F54" s="119">
        <f>sum(F55:F56)</f>
        <v>1151</v>
      </c>
      <c r="G54" s="91"/>
      <c r="H54" s="219">
        <v>17166.0</v>
      </c>
      <c r="I54" s="199">
        <f>sum(I55:I56)</f>
        <v>226</v>
      </c>
      <c r="J54" s="96"/>
      <c r="K54" s="222">
        <v>86980.0</v>
      </c>
      <c r="L54" s="200">
        <f>sum(L55:L56)</f>
        <v>2559</v>
      </c>
      <c r="M54" s="94"/>
      <c r="N54" s="222">
        <v>10081.0</v>
      </c>
      <c r="O54" s="200">
        <f>sum(O55:O56)</f>
        <v>281</v>
      </c>
      <c r="P54" s="94"/>
      <c r="Q54" s="219">
        <v>64946.0</v>
      </c>
      <c r="R54" s="199">
        <f>sum(R55:R56)</f>
        <v>825</v>
      </c>
      <c r="S54" s="96"/>
      <c r="T54" s="219">
        <v>28692.0</v>
      </c>
      <c r="U54" s="199">
        <f>sum(U55:U56)</f>
        <v>3226</v>
      </c>
      <c r="V54" s="96"/>
      <c r="W54" s="219">
        <v>88669.0</v>
      </c>
      <c r="X54" s="119">
        <f>sum(X55:X56)</f>
        <v>3410</v>
      </c>
      <c r="Y54" s="91"/>
      <c r="Z54" s="76"/>
      <c r="AA54" s="121">
        <f>sum(AA55:AA56)</f>
        <v>2</v>
      </c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</row>
    <row r="55" ht="15.75" customHeight="1">
      <c r="A55" s="113"/>
      <c r="B55" s="197" t="s">
        <v>133</v>
      </c>
      <c r="C55" s="219">
        <v>895138.0</v>
      </c>
      <c r="D55" s="111">
        <v>55226.0</v>
      </c>
      <c r="E55" s="91"/>
      <c r="F55" s="119">
        <v>1123.0</v>
      </c>
      <c r="G55" s="91"/>
      <c r="H55" s="111">
        <v>9549.0</v>
      </c>
      <c r="I55" s="199">
        <v>159.0</v>
      </c>
      <c r="J55" s="96"/>
      <c r="K55" s="222">
        <v>80455.0</v>
      </c>
      <c r="L55" s="200">
        <v>2511.0</v>
      </c>
      <c r="M55" s="94"/>
      <c r="N55" s="222">
        <v>4257.0</v>
      </c>
      <c r="O55" s="200">
        <v>127.0</v>
      </c>
      <c r="P55" s="94"/>
      <c r="Q55" s="219">
        <v>31416.0</v>
      </c>
      <c r="R55" s="199">
        <v>704.0</v>
      </c>
      <c r="S55" s="96"/>
      <c r="T55" s="219">
        <v>26280.0</v>
      </c>
      <c r="U55" s="199">
        <v>3136.0</v>
      </c>
      <c r="V55" s="96"/>
      <c r="W55" s="219">
        <v>49783.0</v>
      </c>
      <c r="X55" s="119">
        <v>2028.0</v>
      </c>
      <c r="Y55" s="91"/>
      <c r="Z55" s="76"/>
      <c r="AA55" s="121">
        <v>0.0</v>
      </c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</row>
    <row r="56" ht="15.75" customHeight="1">
      <c r="A56" s="49"/>
      <c r="B56" s="197" t="s">
        <v>137</v>
      </c>
      <c r="C56" s="219">
        <v>314092.0</v>
      </c>
      <c r="D56" s="219">
        <v>5506.0</v>
      </c>
      <c r="E56" s="91"/>
      <c r="F56" s="119">
        <v>28.0</v>
      </c>
      <c r="G56" s="91"/>
      <c r="H56" s="219">
        <v>7617.0</v>
      </c>
      <c r="I56" s="199">
        <v>67.0</v>
      </c>
      <c r="J56" s="96"/>
      <c r="K56" s="222">
        <v>6525.0</v>
      </c>
      <c r="L56" s="200">
        <v>48.0</v>
      </c>
      <c r="M56" s="94"/>
      <c r="N56" s="222">
        <v>5824.0</v>
      </c>
      <c r="O56" s="200">
        <v>154.0</v>
      </c>
      <c r="P56" s="94"/>
      <c r="Q56" s="219">
        <v>33530.0</v>
      </c>
      <c r="R56" s="199">
        <v>121.0</v>
      </c>
      <c r="S56" s="96"/>
      <c r="T56" s="111">
        <v>2412.0</v>
      </c>
      <c r="U56" s="199">
        <v>90.0</v>
      </c>
      <c r="V56" s="96"/>
      <c r="W56" s="219">
        <v>38886.0</v>
      </c>
      <c r="X56" s="119">
        <v>1382.0</v>
      </c>
      <c r="Y56" s="91"/>
      <c r="Z56" s="76"/>
      <c r="AA56" s="121">
        <v>2.0</v>
      </c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</row>
    <row r="57" ht="15.75" customHeight="1">
      <c r="A57" s="207"/>
      <c r="B57" s="197"/>
      <c r="C57" s="90"/>
      <c r="D57" s="31"/>
      <c r="E57" s="31"/>
      <c r="F57" s="31"/>
      <c r="G57" s="31"/>
      <c r="H57" s="31"/>
      <c r="I57" s="31"/>
      <c r="J57" s="31"/>
      <c r="K57" s="176"/>
      <c r="L57" s="93"/>
      <c r="M57" s="94"/>
      <c r="N57" s="176"/>
      <c r="O57" s="93"/>
      <c r="P57" s="94"/>
      <c r="Q57" s="90"/>
      <c r="R57" s="95"/>
      <c r="S57" s="31"/>
      <c r="T57" s="31"/>
      <c r="U57" s="31"/>
      <c r="V57" s="96"/>
      <c r="W57" s="147"/>
      <c r="X57" s="92"/>
      <c r="Y57" s="91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</row>
    <row r="58" ht="15.75" customHeight="1">
      <c r="A58" s="196" t="s">
        <v>150</v>
      </c>
      <c r="B58" s="197" t="s">
        <v>132</v>
      </c>
      <c r="C58" s="91">
        <v>0.86</v>
      </c>
      <c r="D58" s="91">
        <v>0.8</v>
      </c>
      <c r="E58" s="91"/>
      <c r="F58" s="92"/>
      <c r="G58" s="91"/>
      <c r="H58" s="91">
        <v>0.91</v>
      </c>
      <c r="I58" s="95"/>
      <c r="J58" s="96"/>
      <c r="K58" s="94">
        <v>0.66</v>
      </c>
      <c r="L58" s="93"/>
      <c r="M58" s="94"/>
      <c r="N58" s="94">
        <v>0.99</v>
      </c>
      <c r="O58" s="93"/>
      <c r="P58" s="94"/>
      <c r="Q58" s="91">
        <v>0.98</v>
      </c>
      <c r="R58" s="95"/>
      <c r="S58" s="96"/>
      <c r="T58" s="91">
        <v>0.61</v>
      </c>
      <c r="U58" s="95"/>
      <c r="V58" s="96"/>
      <c r="W58" s="91">
        <v>0.97</v>
      </c>
      <c r="X58" s="92"/>
      <c r="Y58" s="91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</row>
    <row r="59" ht="15.75" customHeight="1">
      <c r="A59" s="113"/>
      <c r="B59" s="197" t="s">
        <v>133</v>
      </c>
      <c r="C59" s="91">
        <v>0.85</v>
      </c>
      <c r="D59" s="91">
        <v>0.79</v>
      </c>
      <c r="E59" s="91"/>
      <c r="F59" s="92"/>
      <c r="G59" s="91"/>
      <c r="H59" s="91">
        <v>0.91</v>
      </c>
      <c r="I59" s="95"/>
      <c r="J59" s="96"/>
      <c r="K59" s="94">
        <v>0.63</v>
      </c>
      <c r="L59" s="93"/>
      <c r="M59" s="94"/>
      <c r="N59" s="94">
        <v>0.99</v>
      </c>
      <c r="O59" s="93"/>
      <c r="P59" s="94"/>
      <c r="Q59" s="91">
        <v>0.97</v>
      </c>
      <c r="R59" s="95"/>
      <c r="S59" s="96"/>
      <c r="T59" s="91">
        <v>0.59</v>
      </c>
      <c r="U59" s="95"/>
      <c r="V59" s="96"/>
      <c r="W59" s="91">
        <v>0.97</v>
      </c>
      <c r="X59" s="92"/>
      <c r="Y59" s="91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</row>
    <row r="60" ht="15.75" customHeight="1">
      <c r="A60" s="49"/>
      <c r="B60" s="197" t="s">
        <v>137</v>
      </c>
      <c r="C60" s="91">
        <v>0.89</v>
      </c>
      <c r="D60" s="91">
        <v>0.95</v>
      </c>
      <c r="E60" s="91"/>
      <c r="F60" s="92"/>
      <c r="G60" s="91"/>
      <c r="H60" s="91">
        <v>0.96</v>
      </c>
      <c r="I60" s="95"/>
      <c r="J60" s="96"/>
      <c r="K60" s="94">
        <v>0.88</v>
      </c>
      <c r="L60" s="93"/>
      <c r="M60" s="94"/>
      <c r="N60" s="94">
        <v>0.99</v>
      </c>
      <c r="O60" s="93"/>
      <c r="P60" s="94"/>
      <c r="Q60" s="91">
        <v>0.99</v>
      </c>
      <c r="R60" s="95"/>
      <c r="S60" s="96"/>
      <c r="T60" s="91">
        <v>0.89</v>
      </c>
      <c r="U60" s="95"/>
      <c r="V60" s="96"/>
      <c r="W60" s="91">
        <v>0.96</v>
      </c>
      <c r="X60" s="92"/>
      <c r="Y60" s="91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</row>
    <row r="61" ht="15.75" customHeight="1">
      <c r="A61" s="196" t="s">
        <v>151</v>
      </c>
      <c r="B61" s="197" t="s">
        <v>132</v>
      </c>
      <c r="C61" s="223">
        <v>0.01</v>
      </c>
      <c r="D61" s="91">
        <v>0.86</v>
      </c>
      <c r="E61" s="122">
        <f>D61/D4</f>
        <v>0.00001296664857</v>
      </c>
      <c r="F61" s="119">
        <f>sum(F62:F63)</f>
        <v>1525</v>
      </c>
      <c r="G61" s="122">
        <f>F61/F4</f>
        <v>0.8759333716</v>
      </c>
      <c r="H61" s="91">
        <v>0.89</v>
      </c>
      <c r="I61" s="199">
        <f>sum(I62:I63)</f>
        <v>815</v>
      </c>
      <c r="J61" s="202">
        <f>I61/I4</f>
        <v>0.8887677208</v>
      </c>
      <c r="K61" s="94">
        <v>0.91</v>
      </c>
      <c r="L61" s="200">
        <f>sum(L62:L63)</f>
        <v>1353</v>
      </c>
      <c r="M61" s="203">
        <f>L61/L4</f>
        <v>0.7381342062</v>
      </c>
      <c r="N61" s="94">
        <v>0.99</v>
      </c>
      <c r="O61" s="200">
        <f>sum(O62:O63)</f>
        <v>2504</v>
      </c>
      <c r="P61" s="203">
        <f>O61/O4</f>
        <v>0.97583788</v>
      </c>
      <c r="Q61" s="91">
        <v>0.97</v>
      </c>
      <c r="R61" s="199">
        <f>sum(R62:R63)</f>
        <v>2055</v>
      </c>
      <c r="S61" s="202">
        <f>R61/R4</f>
        <v>1</v>
      </c>
      <c r="T61" s="91">
        <v>0.34</v>
      </c>
      <c r="U61" s="199">
        <f>sum(U62:U63)</f>
        <v>284</v>
      </c>
      <c r="V61" s="202">
        <f>U61/U4</f>
        <v>0.2281124498</v>
      </c>
      <c r="W61" s="91">
        <v>1.0</v>
      </c>
      <c r="X61" s="119">
        <f>sum(X62:X63)</f>
        <v>1102</v>
      </c>
      <c r="Y61" s="122">
        <f>X61/X4</f>
        <v>0.9972850679</v>
      </c>
      <c r="Z61" s="76"/>
      <c r="AA61" s="149">
        <f>sum(AA62:AA63)</f>
        <v>3301</v>
      </c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</row>
    <row r="62" ht="15.75" customHeight="1">
      <c r="A62" s="113"/>
      <c r="B62" s="197" t="s">
        <v>133</v>
      </c>
      <c r="C62" s="91">
        <v>0.91</v>
      </c>
      <c r="D62" s="91">
        <v>0.86</v>
      </c>
      <c r="E62" s="91"/>
      <c r="F62" s="119">
        <v>1485.0</v>
      </c>
      <c r="G62" s="91"/>
      <c r="H62" s="91">
        <v>0.89</v>
      </c>
      <c r="I62" s="199">
        <v>726.0</v>
      </c>
      <c r="J62" s="96"/>
      <c r="K62" s="94">
        <v>0.91</v>
      </c>
      <c r="L62" s="200">
        <v>1301.0</v>
      </c>
      <c r="M62" s="94"/>
      <c r="N62" s="94">
        <v>0.99</v>
      </c>
      <c r="O62" s="200">
        <v>1857.0</v>
      </c>
      <c r="P62" s="94"/>
      <c r="Q62" s="91">
        <v>0.97</v>
      </c>
      <c r="R62" s="199">
        <v>1880.0</v>
      </c>
      <c r="S62" s="96"/>
      <c r="T62" s="91">
        <v>0.32</v>
      </c>
      <c r="U62" s="199">
        <v>266.0</v>
      </c>
      <c r="V62" s="96"/>
      <c r="W62" s="91">
        <v>1.0</v>
      </c>
      <c r="X62" s="119">
        <v>922.0</v>
      </c>
      <c r="Y62" s="91"/>
      <c r="Z62" s="76"/>
      <c r="AA62" s="149">
        <v>3045.0</v>
      </c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</row>
    <row r="63" ht="15.75" customHeight="1">
      <c r="A63" s="49"/>
      <c r="B63" s="197" t="s">
        <v>137</v>
      </c>
      <c r="C63" s="91">
        <v>0.93</v>
      </c>
      <c r="D63" s="91">
        <v>0.92</v>
      </c>
      <c r="E63" s="91"/>
      <c r="F63" s="109">
        <v>40.0</v>
      </c>
      <c r="G63" s="91"/>
      <c r="H63" s="91">
        <v>0.9</v>
      </c>
      <c r="I63" s="190">
        <v>89.0</v>
      </c>
      <c r="J63" s="96"/>
      <c r="K63" s="91">
        <v>0.91</v>
      </c>
      <c r="L63" s="191">
        <v>52.0</v>
      </c>
      <c r="M63" s="94"/>
      <c r="N63" s="91">
        <v>0.98</v>
      </c>
      <c r="O63" s="191">
        <v>647.0</v>
      </c>
      <c r="P63" s="94"/>
      <c r="Q63" s="91">
        <v>0.99</v>
      </c>
      <c r="R63" s="190">
        <v>175.0</v>
      </c>
      <c r="S63" s="96"/>
      <c r="T63" s="91">
        <v>0.61</v>
      </c>
      <c r="U63" s="190">
        <v>18.0</v>
      </c>
      <c r="V63" s="96"/>
      <c r="W63" s="91">
        <v>1.0</v>
      </c>
      <c r="X63" s="109">
        <v>180.0</v>
      </c>
      <c r="Y63" s="91"/>
      <c r="Z63" s="76"/>
      <c r="AA63" s="117">
        <v>256.0</v>
      </c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</row>
    <row r="64" ht="15.75" customHeight="1">
      <c r="A64" s="196" t="s">
        <v>152</v>
      </c>
      <c r="B64" s="197" t="s">
        <v>132</v>
      </c>
      <c r="C64" s="223">
        <v>0.01</v>
      </c>
      <c r="D64" s="91">
        <v>0.66</v>
      </c>
      <c r="E64" s="122">
        <f>D64/D4</f>
        <v>0.000009951148905</v>
      </c>
      <c r="F64" s="119">
        <f>sum(F65:F66)</f>
        <v>1149</v>
      </c>
      <c r="G64" s="122">
        <f>F64/F4</f>
        <v>0.659965537</v>
      </c>
      <c r="H64" s="91">
        <v>0.73</v>
      </c>
      <c r="I64" s="199">
        <f>sum(I65:I66)</f>
        <v>446</v>
      </c>
      <c r="J64" s="202">
        <f>I64/I4</f>
        <v>0.4863685932</v>
      </c>
      <c r="K64" s="91">
        <v>0.93</v>
      </c>
      <c r="L64" s="200">
        <f>sum(L65:L66)</f>
        <v>1391</v>
      </c>
      <c r="M64" s="203">
        <f>L64/L4</f>
        <v>0.7588652482</v>
      </c>
      <c r="N64" s="91">
        <v>0.88</v>
      </c>
      <c r="O64" s="200">
        <f>sum(O65:O66)</f>
        <v>1640</v>
      </c>
      <c r="P64" s="203">
        <f>O64/O4</f>
        <v>0.639127046</v>
      </c>
      <c r="Q64" s="91">
        <v>0.89</v>
      </c>
      <c r="R64" s="199">
        <f>sum(R65:R66)</f>
        <v>1228</v>
      </c>
      <c r="S64" s="202">
        <f>R64/R4</f>
        <v>0.59756691</v>
      </c>
      <c r="T64" s="91">
        <v>0.63</v>
      </c>
      <c r="U64" s="199">
        <f>sum(U65:U66)</f>
        <v>818</v>
      </c>
      <c r="V64" s="202">
        <f>U64/U4</f>
        <v>0.6570281124</v>
      </c>
      <c r="W64" s="91">
        <v>0.9</v>
      </c>
      <c r="X64" s="119">
        <f>sum(X65:X66)</f>
        <v>688</v>
      </c>
      <c r="Y64" s="122">
        <f>X64/X4</f>
        <v>0.6226244344</v>
      </c>
      <c r="Z64" s="76"/>
      <c r="AA64" s="149">
        <f>sum(AA65:AA66)</f>
        <v>3061</v>
      </c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</row>
    <row r="65" ht="15.75" customHeight="1">
      <c r="A65" s="113"/>
      <c r="B65" s="197" t="s">
        <v>133</v>
      </c>
      <c r="C65" s="91">
        <v>0.87</v>
      </c>
      <c r="D65" s="91">
        <v>0.65</v>
      </c>
      <c r="E65" s="91"/>
      <c r="F65" s="119">
        <v>1127.0</v>
      </c>
      <c r="G65" s="91"/>
      <c r="H65" s="91">
        <v>0.73</v>
      </c>
      <c r="I65" s="199">
        <v>403.0</v>
      </c>
      <c r="J65" s="96"/>
      <c r="K65" s="91">
        <v>0.93</v>
      </c>
      <c r="L65" s="200">
        <v>1366.0</v>
      </c>
      <c r="M65" s="94"/>
      <c r="N65" s="91">
        <v>0.89</v>
      </c>
      <c r="O65" s="200">
        <v>1279.0</v>
      </c>
      <c r="P65" s="94"/>
      <c r="Q65" s="91">
        <v>0.88</v>
      </c>
      <c r="R65" s="199">
        <v>1190.0</v>
      </c>
      <c r="S65" s="96"/>
      <c r="T65" s="91">
        <v>0.62</v>
      </c>
      <c r="U65" s="199">
        <v>796.0</v>
      </c>
      <c r="V65" s="96"/>
      <c r="W65" s="91">
        <v>0.89</v>
      </c>
      <c r="X65" s="119">
        <v>638.0</v>
      </c>
      <c r="Y65" s="91"/>
      <c r="Z65" s="76"/>
      <c r="AA65" s="149">
        <v>2936.0</v>
      </c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</row>
    <row r="66" ht="15.75" customHeight="1">
      <c r="A66" s="49"/>
      <c r="B66" s="197" t="s">
        <v>137</v>
      </c>
      <c r="C66" s="91">
        <v>0.89</v>
      </c>
      <c r="D66" s="91">
        <v>0.8</v>
      </c>
      <c r="E66" s="91"/>
      <c r="F66" s="109">
        <v>22.0</v>
      </c>
      <c r="G66" s="91"/>
      <c r="H66" s="91">
        <v>0.8</v>
      </c>
      <c r="I66" s="190">
        <v>43.0</v>
      </c>
      <c r="J66" s="96"/>
      <c r="K66" s="91">
        <v>0.92</v>
      </c>
      <c r="L66" s="191">
        <v>25.0</v>
      </c>
      <c r="M66" s="94"/>
      <c r="N66" s="91">
        <v>0.87</v>
      </c>
      <c r="O66" s="191">
        <v>361.0</v>
      </c>
      <c r="P66" s="94"/>
      <c r="Q66" s="91">
        <v>0.94</v>
      </c>
      <c r="R66" s="190">
        <v>38.0</v>
      </c>
      <c r="S66" s="96"/>
      <c r="T66" s="91">
        <v>0.75</v>
      </c>
      <c r="U66" s="190">
        <v>22.0</v>
      </c>
      <c r="V66" s="96"/>
      <c r="W66" s="91">
        <v>0.93</v>
      </c>
      <c r="X66" s="109">
        <v>50.0</v>
      </c>
      <c r="Y66" s="91"/>
      <c r="Z66" s="76"/>
      <c r="AA66" s="117">
        <v>125.0</v>
      </c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</row>
    <row r="67" ht="15.75" customHeight="1">
      <c r="A67" s="196" t="s">
        <v>153</v>
      </c>
      <c r="B67" s="197" t="s">
        <v>132</v>
      </c>
      <c r="C67" s="223">
        <v>0.01</v>
      </c>
      <c r="D67" s="91">
        <v>0.7</v>
      </c>
      <c r="E67" s="122">
        <f>D67/D4</f>
        <v>0.00001055424884</v>
      </c>
      <c r="F67" s="119">
        <f>sum(F68:F69)</f>
        <v>1293</v>
      </c>
      <c r="G67" s="122">
        <f>F67/F4</f>
        <v>0.7426766226</v>
      </c>
      <c r="H67" s="91">
        <v>0.97</v>
      </c>
      <c r="I67" s="199">
        <f>sum(I68:I69)</f>
        <v>765</v>
      </c>
      <c r="J67" s="202">
        <f>I67/I4</f>
        <v>0.8342420938</v>
      </c>
      <c r="K67" s="91">
        <v>0.95</v>
      </c>
      <c r="L67" s="200">
        <f>sum(L68:L69)</f>
        <v>1422</v>
      </c>
      <c r="M67" s="203">
        <f>L67/L4</f>
        <v>0.7757774141</v>
      </c>
      <c r="N67" s="91">
        <v>0.91</v>
      </c>
      <c r="O67" s="200">
        <f>sum(O68:O69)</f>
        <v>1606</v>
      </c>
      <c r="P67" s="203">
        <f>O67/O4</f>
        <v>0.6258768511</v>
      </c>
      <c r="Q67" s="91">
        <v>0.92</v>
      </c>
      <c r="R67" s="199">
        <f>sum(R68:R69)</f>
        <v>1273</v>
      </c>
      <c r="S67" s="202">
        <f>R67/R4</f>
        <v>0.6194647202</v>
      </c>
      <c r="T67" s="91">
        <v>0.59</v>
      </c>
      <c r="U67" s="199">
        <f>sum(U68:U69)</f>
        <v>803</v>
      </c>
      <c r="V67" s="202">
        <f>U67/U4</f>
        <v>0.6449799197</v>
      </c>
      <c r="W67" s="91">
        <v>0.93</v>
      </c>
      <c r="X67" s="119">
        <f>sum(X68:X69)</f>
        <v>631</v>
      </c>
      <c r="Y67" s="122">
        <f>X67/X4</f>
        <v>0.571040724</v>
      </c>
      <c r="Z67" s="76"/>
      <c r="AA67" s="149">
        <f>sum(AA68:AA69)</f>
        <v>3069</v>
      </c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</row>
    <row r="68" ht="15.75" customHeight="1">
      <c r="A68" s="113"/>
      <c r="B68" s="197" t="s">
        <v>133</v>
      </c>
      <c r="C68" s="91">
        <v>0.9</v>
      </c>
      <c r="D68" s="91">
        <v>0.69</v>
      </c>
      <c r="E68" s="91"/>
      <c r="F68" s="119">
        <v>1269.0</v>
      </c>
      <c r="G68" s="91"/>
      <c r="H68" s="91">
        <v>0.97</v>
      </c>
      <c r="I68" s="199">
        <v>700.0</v>
      </c>
      <c r="J68" s="96"/>
      <c r="K68" s="91">
        <v>0.95</v>
      </c>
      <c r="L68" s="200">
        <v>1397.0</v>
      </c>
      <c r="M68" s="94"/>
      <c r="N68" s="91">
        <v>0.92</v>
      </c>
      <c r="O68" s="200">
        <v>1255.0</v>
      </c>
      <c r="P68" s="94"/>
      <c r="Q68" s="91">
        <v>0.91</v>
      </c>
      <c r="R68" s="199">
        <v>1231.0</v>
      </c>
      <c r="S68" s="96"/>
      <c r="T68" s="91">
        <v>0.58</v>
      </c>
      <c r="U68" s="199">
        <v>781.0</v>
      </c>
      <c r="V68" s="96"/>
      <c r="W68" s="91">
        <v>0.92</v>
      </c>
      <c r="X68" s="119">
        <v>584.0</v>
      </c>
      <c r="Y68" s="91"/>
      <c r="Z68" s="76"/>
      <c r="AA68" s="149">
        <v>2943.0</v>
      </c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</row>
    <row r="69" ht="15.75" customHeight="1">
      <c r="A69" s="49"/>
      <c r="B69" s="197" t="s">
        <v>137</v>
      </c>
      <c r="C69" s="91">
        <v>0.92</v>
      </c>
      <c r="D69" s="91">
        <v>0.84</v>
      </c>
      <c r="E69" s="91"/>
      <c r="F69" s="119">
        <v>24.0</v>
      </c>
      <c r="G69" s="91"/>
      <c r="H69" s="91">
        <v>0.95</v>
      </c>
      <c r="I69" s="199">
        <v>65.0</v>
      </c>
      <c r="J69" s="96"/>
      <c r="K69" s="94">
        <v>0.96</v>
      </c>
      <c r="L69" s="200">
        <v>25.0</v>
      </c>
      <c r="M69" s="94"/>
      <c r="N69" s="94">
        <v>0.91</v>
      </c>
      <c r="O69" s="200">
        <v>351.0</v>
      </c>
      <c r="P69" s="94"/>
      <c r="Q69" s="91">
        <v>0.96</v>
      </c>
      <c r="R69" s="199">
        <v>42.0</v>
      </c>
      <c r="S69" s="96"/>
      <c r="T69" s="91">
        <v>0.74</v>
      </c>
      <c r="U69" s="199">
        <v>22.0</v>
      </c>
      <c r="V69" s="96"/>
      <c r="W69" s="91">
        <v>0.95</v>
      </c>
      <c r="X69" s="119">
        <v>47.0</v>
      </c>
      <c r="Y69" s="91"/>
      <c r="Z69" s="76"/>
      <c r="AA69" s="121">
        <v>126.0</v>
      </c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</row>
    <row r="70" ht="15.75" customHeight="1">
      <c r="A70" s="196" t="s">
        <v>154</v>
      </c>
      <c r="B70" s="197" t="s">
        <v>132</v>
      </c>
      <c r="C70" s="91">
        <v>0.74</v>
      </c>
      <c r="D70" s="91">
        <v>0.3</v>
      </c>
      <c r="E70" s="122">
        <f>D70/D4</f>
        <v>0.000004523249502</v>
      </c>
      <c r="F70" s="119">
        <f>sum(F71:F72)</f>
        <v>560</v>
      </c>
      <c r="G70" s="122">
        <f>F70/F4</f>
        <v>0.3216542217</v>
      </c>
      <c r="H70" s="91">
        <v>0.81</v>
      </c>
      <c r="I70" s="199">
        <f>sum(I71:I72)</f>
        <v>607</v>
      </c>
      <c r="J70" s="122">
        <f>I70/I4</f>
        <v>0.6619411123</v>
      </c>
      <c r="K70" s="94">
        <v>0.73</v>
      </c>
      <c r="L70" s="200">
        <f>sum(L71:L72)</f>
        <v>1090</v>
      </c>
      <c r="M70" s="203">
        <f>L70/L4</f>
        <v>0.5946535734</v>
      </c>
      <c r="N70" s="94">
        <v>0.89</v>
      </c>
      <c r="O70" s="200">
        <f>sum(O71:O72)</f>
        <v>2326</v>
      </c>
      <c r="P70" s="203">
        <f>O70/O4</f>
        <v>0.9064692128</v>
      </c>
      <c r="Q70" s="91">
        <v>0.87</v>
      </c>
      <c r="R70" s="199">
        <f>sum(R71:R72)</f>
        <v>1306</v>
      </c>
      <c r="S70" s="122">
        <f>R70/R4</f>
        <v>0.6355231144</v>
      </c>
      <c r="T70" s="91">
        <v>0.19</v>
      </c>
      <c r="U70" s="199">
        <f>sum(U71:U72)</f>
        <v>137</v>
      </c>
      <c r="V70" s="122">
        <f>U70/U4</f>
        <v>0.1100401606</v>
      </c>
      <c r="W70" s="91">
        <v>1.0</v>
      </c>
      <c r="X70" s="119">
        <f>sum(X71:X72)</f>
        <v>1105</v>
      </c>
      <c r="Y70" s="122">
        <f>X70/X4</f>
        <v>1</v>
      </c>
      <c r="Z70" s="76"/>
      <c r="AA70" s="121">
        <f>sum(AA71:AA72)</f>
        <v>1017</v>
      </c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</row>
    <row r="71" ht="15.75" customHeight="1">
      <c r="A71" s="113"/>
      <c r="B71" s="197" t="s">
        <v>133</v>
      </c>
      <c r="C71" s="91">
        <v>0.71</v>
      </c>
      <c r="D71" s="91">
        <v>0.27</v>
      </c>
      <c r="E71" s="91"/>
      <c r="F71" s="119">
        <v>526.0</v>
      </c>
      <c r="G71" s="91"/>
      <c r="H71" s="91">
        <v>0.79</v>
      </c>
      <c r="I71" s="199">
        <v>520.0</v>
      </c>
      <c r="J71" s="91"/>
      <c r="K71" s="94">
        <v>0.71</v>
      </c>
      <c r="L71" s="200">
        <v>1048.0</v>
      </c>
      <c r="M71" s="94"/>
      <c r="N71" s="94">
        <v>0.88</v>
      </c>
      <c r="O71" s="200">
        <v>1711.0</v>
      </c>
      <c r="P71" s="94"/>
      <c r="Q71" s="91">
        <v>0.83</v>
      </c>
      <c r="R71" s="199">
        <v>1137.0</v>
      </c>
      <c r="S71" s="91"/>
      <c r="T71" s="91">
        <v>0.16</v>
      </c>
      <c r="U71" s="199">
        <v>126.0</v>
      </c>
      <c r="V71" s="91"/>
      <c r="W71" s="91">
        <v>1.0</v>
      </c>
      <c r="X71" s="119">
        <v>925.0</v>
      </c>
      <c r="Y71" s="91"/>
      <c r="Z71" s="76"/>
      <c r="AA71" s="121">
        <v>792.0</v>
      </c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</row>
    <row r="72" ht="15.75" customHeight="1">
      <c r="A72" s="49"/>
      <c r="B72" s="197" t="s">
        <v>137</v>
      </c>
      <c r="C72" s="91">
        <v>0.91</v>
      </c>
      <c r="D72" s="91">
        <v>0.8</v>
      </c>
      <c r="E72" s="91"/>
      <c r="F72" s="109">
        <v>34.0</v>
      </c>
      <c r="G72" s="91"/>
      <c r="H72" s="91">
        <v>0.94</v>
      </c>
      <c r="I72" s="190">
        <v>87.0</v>
      </c>
      <c r="J72" s="91"/>
      <c r="K72" s="94">
        <v>0.88</v>
      </c>
      <c r="L72" s="191">
        <v>42.0</v>
      </c>
      <c r="M72" s="94"/>
      <c r="N72" s="94">
        <v>0.9</v>
      </c>
      <c r="O72" s="191">
        <v>615.0</v>
      </c>
      <c r="P72" s="94"/>
      <c r="Q72" s="91">
        <v>0.98</v>
      </c>
      <c r="R72" s="190">
        <v>169.0</v>
      </c>
      <c r="S72" s="91"/>
      <c r="T72" s="91">
        <v>0.59</v>
      </c>
      <c r="U72" s="190">
        <v>11.0</v>
      </c>
      <c r="V72" s="91"/>
      <c r="W72" s="91">
        <v>1.0</v>
      </c>
      <c r="X72" s="109">
        <v>180.0</v>
      </c>
      <c r="Y72" s="91"/>
      <c r="Z72" s="76"/>
      <c r="AA72" s="117">
        <v>225.0</v>
      </c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</row>
    <row r="73" ht="15.75" customHeight="1">
      <c r="A73" s="224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</row>
    <row r="74" ht="15.75" customHeight="1">
      <c r="A74" s="196" t="s">
        <v>226</v>
      </c>
      <c r="B74" s="197" t="s">
        <v>227</v>
      </c>
      <c r="C74" s="90"/>
      <c r="D74" s="190">
        <v>7159.0</v>
      </c>
      <c r="E74" s="158"/>
      <c r="F74" s="158"/>
      <c r="G74" s="158"/>
      <c r="H74" s="190">
        <v>4239.0</v>
      </c>
      <c r="I74" s="95"/>
      <c r="J74" s="96"/>
      <c r="K74" s="191">
        <v>9189.0</v>
      </c>
      <c r="L74" s="93"/>
      <c r="M74" s="94"/>
      <c r="N74" s="191">
        <v>16619.0</v>
      </c>
      <c r="O74" s="225"/>
      <c r="P74" s="225"/>
      <c r="Q74" s="190">
        <v>6065.0</v>
      </c>
      <c r="R74" s="158"/>
      <c r="S74" s="158"/>
      <c r="T74" s="190">
        <v>2424.0</v>
      </c>
      <c r="U74" s="158"/>
      <c r="V74" s="158"/>
      <c r="W74" s="190">
        <v>10003.0</v>
      </c>
      <c r="X74" s="92"/>
      <c r="Y74" s="91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</row>
    <row r="75" ht="15.75" customHeight="1">
      <c r="A75" s="113"/>
      <c r="B75" s="197" t="s">
        <v>164</v>
      </c>
      <c r="C75" s="90"/>
      <c r="D75" s="190">
        <v>59165.0</v>
      </c>
      <c r="E75" s="91"/>
      <c r="F75" s="92"/>
      <c r="G75" s="91"/>
      <c r="H75" s="190">
        <v>52035.0</v>
      </c>
      <c r="I75" s="95"/>
      <c r="J75" s="96"/>
      <c r="K75" s="191">
        <v>36719.0</v>
      </c>
      <c r="L75" s="93"/>
      <c r="M75" s="94"/>
      <c r="N75" s="191">
        <v>61614.0</v>
      </c>
      <c r="O75" s="93"/>
      <c r="P75" s="94"/>
      <c r="Q75" s="190">
        <v>103877.0</v>
      </c>
      <c r="R75" s="95"/>
      <c r="S75" s="96"/>
      <c r="T75" s="190">
        <v>12245.0</v>
      </c>
      <c r="U75" s="95"/>
      <c r="V75" s="96"/>
      <c r="W75" s="190">
        <v>18634.0</v>
      </c>
      <c r="X75" s="92"/>
      <c r="Y75" s="91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</row>
    <row r="76" ht="15.75" customHeight="1">
      <c r="A76" s="113"/>
      <c r="B76" s="197" t="s">
        <v>228</v>
      </c>
      <c r="C76" s="90"/>
      <c r="D76" s="190">
        <v>56097.0</v>
      </c>
      <c r="E76" s="91"/>
      <c r="F76" s="92"/>
      <c r="G76" s="91"/>
      <c r="H76" s="190">
        <v>46913.0</v>
      </c>
      <c r="I76" s="95"/>
      <c r="J76" s="96"/>
      <c r="K76" s="191">
        <v>34424.0</v>
      </c>
      <c r="L76" s="93"/>
      <c r="M76" s="94"/>
      <c r="N76" s="191">
        <v>46238.0</v>
      </c>
      <c r="O76" s="93"/>
      <c r="P76" s="94"/>
      <c r="Q76" s="190">
        <v>82069.0</v>
      </c>
      <c r="R76" s="95"/>
      <c r="S76" s="96"/>
      <c r="T76" s="190">
        <v>11602.0</v>
      </c>
      <c r="U76" s="95"/>
      <c r="V76" s="96"/>
      <c r="W76" s="190">
        <v>16712.0</v>
      </c>
      <c r="X76" s="92"/>
      <c r="Y76" s="91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</row>
    <row r="77" ht="15.75" customHeight="1">
      <c r="A77" s="49"/>
      <c r="B77" s="197" t="s">
        <v>229</v>
      </c>
      <c r="C77" s="90"/>
      <c r="D77" s="112">
        <v>3068.0</v>
      </c>
      <c r="E77" s="91"/>
      <c r="F77" s="92"/>
      <c r="G77" s="91"/>
      <c r="H77" s="112">
        <v>5122.0</v>
      </c>
      <c r="I77" s="95"/>
      <c r="J77" s="96"/>
      <c r="K77" s="226">
        <v>2295.0</v>
      </c>
      <c r="L77" s="93"/>
      <c r="M77" s="94"/>
      <c r="N77" s="226">
        <v>15376.0</v>
      </c>
      <c r="O77" s="93"/>
      <c r="P77" s="94"/>
      <c r="Q77" s="112">
        <v>21808.0</v>
      </c>
      <c r="R77" s="95"/>
      <c r="S77" s="96"/>
      <c r="T77" s="117">
        <v>643.0</v>
      </c>
      <c r="U77" s="95"/>
      <c r="V77" s="96"/>
      <c r="W77" s="112">
        <v>1922.0</v>
      </c>
      <c r="X77" s="92"/>
      <c r="Y77" s="91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</row>
    <row r="78" ht="15.75" customHeight="1">
      <c r="A78" s="224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</row>
    <row r="79" ht="15.75" customHeight="1">
      <c r="A79" s="224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</row>
    <row r="80" ht="15.75" customHeight="1">
      <c r="A80" s="224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</row>
    <row r="81" ht="15.75" customHeight="1">
      <c r="A81" s="196" t="s">
        <v>159</v>
      </c>
      <c r="B81" s="197" t="s">
        <v>132</v>
      </c>
      <c r="C81" s="96">
        <v>0.05</v>
      </c>
      <c r="D81" s="96">
        <v>0.03</v>
      </c>
      <c r="E81" s="122">
        <f>D81/D4</f>
        <v>0.0000004523249502</v>
      </c>
      <c r="F81" s="119">
        <f>sum(F82:F83)</f>
        <v>40</v>
      </c>
      <c r="G81" s="122">
        <f>F81/F4</f>
        <v>0.02297530155</v>
      </c>
      <c r="H81" s="96">
        <v>0.01</v>
      </c>
      <c r="I81" s="199">
        <f>sum(I82:I83)</f>
        <v>0</v>
      </c>
      <c r="J81" s="122">
        <f>I81/I4</f>
        <v>0</v>
      </c>
      <c r="K81" s="94">
        <v>0.02</v>
      </c>
      <c r="L81" s="200">
        <f>sum(L82:L83)</f>
        <v>9</v>
      </c>
      <c r="M81" s="122">
        <f>L81/L4</f>
        <v>0.004909983633</v>
      </c>
      <c r="N81" s="94">
        <v>0.05</v>
      </c>
      <c r="O81" s="200">
        <f>sum(O82:O83)</f>
        <v>64</v>
      </c>
      <c r="P81" s="122">
        <f>O81/O4</f>
        <v>0.02494154326</v>
      </c>
      <c r="Q81" s="96">
        <v>0.11</v>
      </c>
      <c r="R81" s="199">
        <f>sum(R82:R83)</f>
        <v>155</v>
      </c>
      <c r="S81" s="122">
        <f>R81/R4</f>
        <v>0.07542579075</v>
      </c>
      <c r="T81" s="96">
        <v>0.02</v>
      </c>
      <c r="U81" s="199">
        <f>sum(U82:U83)</f>
        <v>17</v>
      </c>
      <c r="V81" s="122">
        <f>U81/U4</f>
        <v>0.01365461847</v>
      </c>
      <c r="W81" s="96">
        <v>0.22</v>
      </c>
      <c r="X81" s="119">
        <f>sum(X82:X83)</f>
        <v>193</v>
      </c>
      <c r="Y81" s="122">
        <f>X81/X4</f>
        <v>0.1746606335</v>
      </c>
      <c r="Z81" s="76"/>
      <c r="AA81" s="121">
        <f>sum(AA82:AA83)</f>
        <v>6</v>
      </c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</row>
    <row r="82" ht="27.0" customHeight="1">
      <c r="A82" s="113"/>
      <c r="B82" s="197" t="s">
        <v>133</v>
      </c>
      <c r="C82" s="96">
        <v>0.04</v>
      </c>
      <c r="D82" s="96">
        <v>0.03</v>
      </c>
      <c r="E82" s="91"/>
      <c r="F82" s="109">
        <v>35.0</v>
      </c>
      <c r="G82" s="91"/>
      <c r="H82" s="96">
        <v>0.01</v>
      </c>
      <c r="I82" s="95"/>
      <c r="J82" s="91"/>
      <c r="K82" s="94">
        <v>0.01</v>
      </c>
      <c r="L82" s="191">
        <v>6.0</v>
      </c>
      <c r="M82" s="91"/>
      <c r="N82" s="94">
        <v>0.03</v>
      </c>
      <c r="O82" s="191">
        <v>42.0</v>
      </c>
      <c r="P82" s="91"/>
      <c r="Q82" s="96">
        <v>0.08</v>
      </c>
      <c r="R82" s="190">
        <v>124.0</v>
      </c>
      <c r="S82" s="91"/>
      <c r="T82" s="96">
        <v>0.01</v>
      </c>
      <c r="U82" s="190">
        <v>16.0</v>
      </c>
      <c r="V82" s="91"/>
      <c r="W82" s="96">
        <v>0.23</v>
      </c>
      <c r="X82" s="109">
        <v>161.0</v>
      </c>
      <c r="Y82" s="91"/>
      <c r="Z82" s="76"/>
      <c r="AA82" s="117">
        <v>3.0</v>
      </c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</row>
    <row r="83" ht="15.75" customHeight="1">
      <c r="A83" s="49"/>
      <c r="B83" s="197" t="s">
        <v>137</v>
      </c>
      <c r="C83" s="96">
        <v>0.1</v>
      </c>
      <c r="D83" s="96">
        <v>0.14</v>
      </c>
      <c r="E83" s="91"/>
      <c r="F83" s="119">
        <v>5.0</v>
      </c>
      <c r="G83" s="91"/>
      <c r="H83" s="96">
        <v>0.01</v>
      </c>
      <c r="I83" s="95"/>
      <c r="J83" s="91"/>
      <c r="K83" s="94">
        <v>0.1</v>
      </c>
      <c r="L83" s="191">
        <v>3.0</v>
      </c>
      <c r="M83" s="91"/>
      <c r="N83" s="94">
        <v>0.08</v>
      </c>
      <c r="O83" s="191">
        <v>22.0</v>
      </c>
      <c r="P83" s="91"/>
      <c r="Q83" s="96">
        <v>0.19</v>
      </c>
      <c r="R83" s="190">
        <v>31.0</v>
      </c>
      <c r="S83" s="91"/>
      <c r="T83" s="96">
        <v>0.08</v>
      </c>
      <c r="U83" s="190">
        <v>1.0</v>
      </c>
      <c r="V83" s="91"/>
      <c r="W83" s="96">
        <v>0.21</v>
      </c>
      <c r="X83" s="109">
        <v>32.0</v>
      </c>
      <c r="Y83" s="91"/>
      <c r="Z83" s="76"/>
      <c r="AA83" s="117">
        <v>3.0</v>
      </c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</row>
    <row r="84" ht="15.75" customHeight="1">
      <c r="A84" s="196" t="s">
        <v>156</v>
      </c>
      <c r="B84" s="197" t="s">
        <v>132</v>
      </c>
      <c r="C84" s="96">
        <v>0.66</v>
      </c>
      <c r="D84" s="91">
        <v>0.46</v>
      </c>
      <c r="E84" s="91"/>
      <c r="F84" s="119">
        <f>sum(F85:F86)</f>
        <v>589</v>
      </c>
      <c r="G84" s="91"/>
      <c r="H84" s="96">
        <v>0.8</v>
      </c>
      <c r="I84" s="199">
        <f>sum(I85:I86)</f>
        <v>625</v>
      </c>
      <c r="J84" s="91"/>
      <c r="K84" s="94">
        <v>0.89</v>
      </c>
      <c r="L84" s="200">
        <f>sum(L85:L86)</f>
        <v>1602</v>
      </c>
      <c r="M84" s="91"/>
      <c r="N84" s="94">
        <v>0.88</v>
      </c>
      <c r="O84" s="200">
        <f>sum(O85:O86)</f>
        <v>2261</v>
      </c>
      <c r="P84" s="91"/>
      <c r="Q84" s="96">
        <v>0.81</v>
      </c>
      <c r="R84" s="199">
        <f>sum(R85:R86)</f>
        <v>1614</v>
      </c>
      <c r="S84" s="91"/>
      <c r="T84" s="96">
        <v>0.04</v>
      </c>
      <c r="U84" s="199">
        <f>sum(U85:U86)</f>
        <v>45</v>
      </c>
      <c r="V84" s="91"/>
      <c r="W84" s="91">
        <v>0.72</v>
      </c>
      <c r="X84" s="119">
        <f>sum(X85:X86)</f>
        <v>691</v>
      </c>
      <c r="Y84" s="91"/>
      <c r="Z84" s="76"/>
      <c r="AA84" s="149">
        <f>sum(AA85:AA86)</f>
        <v>3313</v>
      </c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</row>
    <row r="85" ht="15.75" customHeight="1">
      <c r="A85" s="113"/>
      <c r="B85" s="197" t="s">
        <v>133</v>
      </c>
      <c r="C85" s="96">
        <v>0.64</v>
      </c>
      <c r="D85" s="91">
        <v>0.46</v>
      </c>
      <c r="E85" s="91"/>
      <c r="F85" s="119">
        <v>564.0</v>
      </c>
      <c r="G85" s="91"/>
      <c r="H85" s="96">
        <v>0.8</v>
      </c>
      <c r="I85" s="199">
        <v>549.0</v>
      </c>
      <c r="J85" s="91"/>
      <c r="K85" s="94">
        <v>0.89</v>
      </c>
      <c r="L85" s="200">
        <v>1556.0</v>
      </c>
      <c r="M85" s="91"/>
      <c r="N85" s="94">
        <v>0.88</v>
      </c>
      <c r="O85" s="200">
        <v>1685.0</v>
      </c>
      <c r="P85" s="91"/>
      <c r="Q85" s="96">
        <v>0.81</v>
      </c>
      <c r="R85" s="199">
        <v>1468.0</v>
      </c>
      <c r="S85" s="91"/>
      <c r="T85" s="96">
        <v>0.03</v>
      </c>
      <c r="U85" s="199">
        <v>40.0</v>
      </c>
      <c r="V85" s="91"/>
      <c r="W85" s="91">
        <v>0.68</v>
      </c>
      <c r="X85" s="119">
        <v>538.0</v>
      </c>
      <c r="Y85" s="91"/>
      <c r="Z85" s="76"/>
      <c r="AA85" s="149">
        <v>3067.0</v>
      </c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</row>
    <row r="86" ht="15.75" customHeight="1">
      <c r="A86" s="49"/>
      <c r="B86" s="197" t="s">
        <v>137</v>
      </c>
      <c r="C86" s="96">
        <v>0.73</v>
      </c>
      <c r="D86" s="91">
        <v>0.57</v>
      </c>
      <c r="E86" s="91"/>
      <c r="F86" s="119">
        <v>25.0</v>
      </c>
      <c r="G86" s="91"/>
      <c r="H86" s="96">
        <v>0.77</v>
      </c>
      <c r="I86" s="199">
        <v>76.0</v>
      </c>
      <c r="J86" s="91"/>
      <c r="K86" s="94">
        <v>0.84</v>
      </c>
      <c r="L86" s="200">
        <v>46.0</v>
      </c>
      <c r="M86" s="91"/>
      <c r="N86" s="94">
        <v>0.88</v>
      </c>
      <c r="O86" s="200">
        <v>576.0</v>
      </c>
      <c r="P86" s="91"/>
      <c r="Q86" s="96">
        <v>0.84</v>
      </c>
      <c r="R86" s="199">
        <v>146.0</v>
      </c>
      <c r="S86" s="91"/>
      <c r="T86" s="96">
        <v>0.19</v>
      </c>
      <c r="U86" s="199">
        <v>5.0</v>
      </c>
      <c r="V86" s="91"/>
      <c r="W86" s="91">
        <v>0.88</v>
      </c>
      <c r="X86" s="119">
        <v>153.0</v>
      </c>
      <c r="Y86" s="91"/>
      <c r="Z86" s="76"/>
      <c r="AA86" s="121">
        <v>246.0</v>
      </c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</row>
    <row r="87" ht="15.75" customHeight="1">
      <c r="A87" s="196" t="s">
        <v>158</v>
      </c>
      <c r="B87" s="197" t="s">
        <v>132</v>
      </c>
      <c r="C87" s="91">
        <v>0.19</v>
      </c>
      <c r="D87" s="91">
        <v>0.06</v>
      </c>
      <c r="E87" s="122">
        <f>D87/D4</f>
        <v>0.0000009046499005</v>
      </c>
      <c r="F87" s="92"/>
      <c r="G87" s="122">
        <f>F87/F4</f>
        <v>0</v>
      </c>
      <c r="H87" s="91">
        <v>0.05</v>
      </c>
      <c r="I87" s="95"/>
      <c r="J87" s="122">
        <f>I87/I4</f>
        <v>0</v>
      </c>
      <c r="K87" s="94">
        <v>0.3</v>
      </c>
      <c r="L87" s="93"/>
      <c r="M87" s="122">
        <f>L87/L4</f>
        <v>0</v>
      </c>
      <c r="N87" s="94">
        <v>0.12</v>
      </c>
      <c r="O87" s="93"/>
      <c r="P87" s="122">
        <f>O87/O4</f>
        <v>0</v>
      </c>
      <c r="Q87" s="91">
        <v>0.34</v>
      </c>
      <c r="R87" s="95"/>
      <c r="S87" s="122">
        <f>R87/R4</f>
        <v>0</v>
      </c>
      <c r="T87" s="91">
        <v>0.04</v>
      </c>
      <c r="U87" s="95"/>
      <c r="V87" s="122">
        <f>U87/U4</f>
        <v>0</v>
      </c>
      <c r="W87" s="91">
        <v>0.46</v>
      </c>
      <c r="X87" s="119">
        <f>X88+X89</f>
        <v>421</v>
      </c>
      <c r="Y87" s="122">
        <f>X87/X4</f>
        <v>0.3809954751</v>
      </c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</row>
    <row r="88" ht="15.75" customHeight="1">
      <c r="A88" s="113"/>
      <c r="B88" s="197" t="s">
        <v>133</v>
      </c>
      <c r="C88" s="91">
        <v>0.14</v>
      </c>
      <c r="D88" s="91">
        <v>0.04</v>
      </c>
      <c r="E88" s="91"/>
      <c r="F88" s="119">
        <v>40.0</v>
      </c>
      <c r="G88" s="91"/>
      <c r="H88" s="91">
        <v>0.03</v>
      </c>
      <c r="I88" s="199">
        <v>7.0</v>
      </c>
      <c r="J88" s="91"/>
      <c r="K88" s="94">
        <v>0.28</v>
      </c>
      <c r="L88" s="200">
        <v>434.0</v>
      </c>
      <c r="M88" s="91"/>
      <c r="N88" s="94">
        <v>0.07</v>
      </c>
      <c r="O88" s="200">
        <v>93.0</v>
      </c>
      <c r="P88" s="91"/>
      <c r="Q88" s="91">
        <v>0.23</v>
      </c>
      <c r="R88" s="199">
        <v>257.0</v>
      </c>
      <c r="S88" s="91"/>
      <c r="T88" s="91">
        <v>0.02</v>
      </c>
      <c r="U88" s="199">
        <v>29.0</v>
      </c>
      <c r="V88" s="91"/>
      <c r="W88" s="91">
        <v>0.41</v>
      </c>
      <c r="X88" s="119">
        <v>294.0</v>
      </c>
      <c r="Y88" s="91"/>
      <c r="Z88" s="76"/>
      <c r="AA88" s="121">
        <v>128.0</v>
      </c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</row>
    <row r="89" ht="15.75" customHeight="1">
      <c r="A89" s="49"/>
      <c r="B89" s="197" t="s">
        <v>137</v>
      </c>
      <c r="C89" s="91">
        <v>0.42</v>
      </c>
      <c r="D89" s="91">
        <v>0.23</v>
      </c>
      <c r="E89" s="91"/>
      <c r="F89" s="119">
        <v>12.0</v>
      </c>
      <c r="G89" s="91"/>
      <c r="H89" s="91">
        <v>0.24</v>
      </c>
      <c r="I89" s="199">
        <v>13.0</v>
      </c>
      <c r="J89" s="91"/>
      <c r="K89" s="94">
        <v>0.46</v>
      </c>
      <c r="L89" s="200">
        <v>31.0</v>
      </c>
      <c r="M89" s="91"/>
      <c r="N89" s="94">
        <v>0.25</v>
      </c>
      <c r="O89" s="200">
        <v>105.0</v>
      </c>
      <c r="P89" s="91"/>
      <c r="Q89" s="91">
        <v>0.7</v>
      </c>
      <c r="R89" s="199">
        <v>104.0</v>
      </c>
      <c r="S89" s="91"/>
      <c r="T89" s="91">
        <v>0.23</v>
      </c>
      <c r="U89" s="199">
        <v>4.0</v>
      </c>
      <c r="V89" s="91"/>
      <c r="W89" s="91">
        <v>0.66</v>
      </c>
      <c r="X89" s="119">
        <v>127.0</v>
      </c>
      <c r="Y89" s="91"/>
      <c r="Z89" s="76"/>
      <c r="AA89" s="121">
        <v>108.0</v>
      </c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</row>
    <row r="90" ht="15.75" customHeight="1">
      <c r="A90" s="196" t="s">
        <v>157</v>
      </c>
      <c r="B90" s="197" t="s">
        <v>132</v>
      </c>
      <c r="C90" s="96">
        <v>0.22</v>
      </c>
      <c r="D90" s="91">
        <v>0.08</v>
      </c>
      <c r="E90" s="91"/>
      <c r="F90" s="92"/>
      <c r="G90" s="91"/>
      <c r="H90" s="96">
        <v>0.17</v>
      </c>
      <c r="I90" s="95"/>
      <c r="J90" s="91"/>
      <c r="K90" s="94">
        <v>0.07</v>
      </c>
      <c r="L90" s="93"/>
      <c r="M90" s="91"/>
      <c r="N90" s="94">
        <v>0.18</v>
      </c>
      <c r="O90" s="93"/>
      <c r="P90" s="91"/>
      <c r="Q90" s="96">
        <v>0.6</v>
      </c>
      <c r="R90" s="95"/>
      <c r="S90" s="91"/>
      <c r="T90" s="96">
        <v>0.1</v>
      </c>
      <c r="U90" s="95"/>
      <c r="V90" s="91"/>
      <c r="W90" s="91">
        <v>0.46</v>
      </c>
      <c r="X90" s="92"/>
      <c r="Y90" s="91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</row>
    <row r="91" ht="15.75" customHeight="1">
      <c r="A91" s="113"/>
      <c r="B91" s="197" t="s">
        <v>133</v>
      </c>
      <c r="C91" s="96">
        <v>0.18</v>
      </c>
      <c r="D91" s="91">
        <v>0.07</v>
      </c>
      <c r="E91" s="91"/>
      <c r="F91" s="92"/>
      <c r="G91" s="91"/>
      <c r="H91" s="96">
        <v>0.13</v>
      </c>
      <c r="I91" s="95"/>
      <c r="J91" s="91"/>
      <c r="K91" s="94">
        <v>0.05</v>
      </c>
      <c r="L91" s="93"/>
      <c r="M91" s="91"/>
      <c r="N91" s="94">
        <v>0.14</v>
      </c>
      <c r="O91" s="93"/>
      <c r="P91" s="91"/>
      <c r="Q91" s="96">
        <v>0.56</v>
      </c>
      <c r="R91" s="95"/>
      <c r="S91" s="91"/>
      <c r="T91" s="96">
        <v>0.08</v>
      </c>
      <c r="U91" s="95"/>
      <c r="V91" s="91"/>
      <c r="W91" s="91">
        <v>0.42</v>
      </c>
      <c r="X91" s="92"/>
      <c r="Y91" s="91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</row>
    <row r="92" ht="15.75" customHeight="1">
      <c r="A92" s="49"/>
      <c r="B92" s="197" t="s">
        <v>137</v>
      </c>
      <c r="C92" s="96">
        <v>0.43</v>
      </c>
      <c r="D92" s="91">
        <v>0.37</v>
      </c>
      <c r="E92" s="91"/>
      <c r="F92" s="92"/>
      <c r="G92" s="91"/>
      <c r="H92" s="96">
        <v>0.47</v>
      </c>
      <c r="I92" s="95"/>
      <c r="J92" s="91"/>
      <c r="K92" s="94">
        <v>0.27</v>
      </c>
      <c r="L92" s="93"/>
      <c r="M92" s="91"/>
      <c r="N92" s="94">
        <v>0.27</v>
      </c>
      <c r="O92" s="93"/>
      <c r="P92" s="91"/>
      <c r="Q92" s="96">
        <v>0.74</v>
      </c>
      <c r="R92" s="95"/>
      <c r="S92" s="91"/>
      <c r="T92" s="96">
        <v>0.4</v>
      </c>
      <c r="U92" s="95"/>
      <c r="V92" s="91"/>
      <c r="W92" s="91">
        <v>0.62</v>
      </c>
      <c r="X92" s="92"/>
      <c r="Y92" s="91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</row>
    <row r="93" ht="15.75" customHeight="1">
      <c r="A93" s="196" t="s">
        <v>230</v>
      </c>
      <c r="B93" s="197" t="s">
        <v>132</v>
      </c>
      <c r="C93" s="227">
        <v>15195.0</v>
      </c>
      <c r="D93" s="117">
        <v>130.0</v>
      </c>
      <c r="E93" s="91"/>
      <c r="F93" s="109">
        <v>3.0</v>
      </c>
      <c r="G93" s="91"/>
      <c r="H93" s="117">
        <v>486.0</v>
      </c>
      <c r="I93" s="190">
        <v>4.0</v>
      </c>
      <c r="J93" s="91"/>
      <c r="K93" s="228">
        <v>195.0</v>
      </c>
      <c r="L93" s="191">
        <v>35.0</v>
      </c>
      <c r="M93" s="91"/>
      <c r="N93" s="226">
        <v>1606.0</v>
      </c>
      <c r="O93" s="191">
        <v>90.0</v>
      </c>
      <c r="P93" s="91"/>
      <c r="Q93" s="112">
        <v>374.0</v>
      </c>
      <c r="R93" s="190">
        <v>6.0</v>
      </c>
      <c r="S93" s="91"/>
      <c r="T93" s="117">
        <v>116.0</v>
      </c>
      <c r="U93" s="190">
        <v>23.0</v>
      </c>
      <c r="V93" s="91"/>
      <c r="W93" s="117">
        <v>102.0</v>
      </c>
      <c r="X93" s="109">
        <v>4.0</v>
      </c>
      <c r="Y93" s="91"/>
      <c r="Z93" s="76"/>
      <c r="AA93" s="117">
        <v>165.0</v>
      </c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</row>
    <row r="94" ht="15.75" customHeight="1">
      <c r="A94" s="113"/>
      <c r="B94" s="197" t="s">
        <v>133</v>
      </c>
      <c r="C94" s="90">
        <v>12147.0</v>
      </c>
      <c r="D94" s="117">
        <v>110.0</v>
      </c>
      <c r="E94" s="91"/>
      <c r="F94" s="109">
        <v>2.0</v>
      </c>
      <c r="G94" s="91"/>
      <c r="H94" s="117">
        <v>449.0</v>
      </c>
      <c r="I94" s="190">
        <v>4.0</v>
      </c>
      <c r="J94" s="91"/>
      <c r="K94" s="228">
        <v>182.0</v>
      </c>
      <c r="L94" s="191">
        <v>35.0</v>
      </c>
      <c r="M94" s="91"/>
      <c r="N94" s="226">
        <v>821.0</v>
      </c>
      <c r="O94" s="191">
        <v>54.0</v>
      </c>
      <c r="P94" s="91"/>
      <c r="Q94" s="112">
        <v>350.0</v>
      </c>
      <c r="R94" s="190">
        <v>3.0</v>
      </c>
      <c r="S94" s="91"/>
      <c r="T94" s="117">
        <v>115.0</v>
      </c>
      <c r="U94" s="190">
        <v>22.0</v>
      </c>
      <c r="V94" s="91"/>
      <c r="W94" s="117">
        <v>54.0</v>
      </c>
      <c r="X94" s="109">
        <v>3.0</v>
      </c>
      <c r="Y94" s="91"/>
      <c r="Z94" s="76"/>
      <c r="AA94" s="117">
        <v>148.0</v>
      </c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</row>
    <row r="95" ht="15.75" customHeight="1">
      <c r="A95" s="49"/>
      <c r="B95" s="197" t="s">
        <v>137</v>
      </c>
      <c r="C95" s="90">
        <v>3048.0</v>
      </c>
      <c r="D95" s="117">
        <v>20.0</v>
      </c>
      <c r="E95" s="91"/>
      <c r="F95" s="109">
        <v>1.0</v>
      </c>
      <c r="G95" s="91"/>
      <c r="H95" s="117">
        <v>37.0</v>
      </c>
      <c r="I95" s="95"/>
      <c r="J95" s="91"/>
      <c r="K95" s="228">
        <v>13.0</v>
      </c>
      <c r="L95" s="93"/>
      <c r="M95" s="91"/>
      <c r="N95" s="226">
        <v>785.0</v>
      </c>
      <c r="O95" s="191">
        <v>36.0</v>
      </c>
      <c r="P95" s="91"/>
      <c r="Q95" s="112">
        <v>24.0</v>
      </c>
      <c r="R95" s="190">
        <v>3.0</v>
      </c>
      <c r="S95" s="91"/>
      <c r="T95" s="117">
        <v>1.0</v>
      </c>
      <c r="U95" s="190">
        <v>1.0</v>
      </c>
      <c r="V95" s="91"/>
      <c r="W95" s="117">
        <v>48.0</v>
      </c>
      <c r="X95" s="109">
        <v>1.0</v>
      </c>
      <c r="Y95" s="91"/>
      <c r="Z95" s="76"/>
      <c r="AA95" s="117">
        <v>17.0</v>
      </c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</row>
    <row r="96" ht="15.75" customHeight="1">
      <c r="A96" s="196" t="s">
        <v>231</v>
      </c>
      <c r="B96" s="197" t="s">
        <v>132</v>
      </c>
      <c r="C96" s="90">
        <v>60198.0</v>
      </c>
      <c r="D96" s="229">
        <v>11899.0</v>
      </c>
      <c r="E96" s="91"/>
      <c r="F96" s="119">
        <f>sum(F97:F98)</f>
        <v>339</v>
      </c>
      <c r="G96" s="91"/>
      <c r="H96" s="229">
        <v>1268.0</v>
      </c>
      <c r="I96" s="199">
        <f>sum(I97:I98)</f>
        <v>21</v>
      </c>
      <c r="J96" s="91"/>
      <c r="K96" s="230">
        <v>237.0</v>
      </c>
      <c r="L96" s="200">
        <f>sum(L97:L98)</f>
        <v>14</v>
      </c>
      <c r="M96" s="91"/>
      <c r="N96" s="231">
        <v>2824.0</v>
      </c>
      <c r="O96" s="200">
        <f>sum(O97:O98)</f>
        <v>43</v>
      </c>
      <c r="P96" s="91"/>
      <c r="Q96" s="229">
        <v>2811.0</v>
      </c>
      <c r="R96" s="199">
        <f>sum(R97:R98)</f>
        <v>147</v>
      </c>
      <c r="S96" s="91"/>
      <c r="T96" s="229">
        <v>1893.0</v>
      </c>
      <c r="U96" s="199">
        <f>sum(U97:U98)</f>
        <v>160</v>
      </c>
      <c r="V96" s="91"/>
      <c r="W96" s="232">
        <v>466.0</v>
      </c>
      <c r="X96" s="119">
        <f>sum(X97:X98)</f>
        <v>40</v>
      </c>
      <c r="Y96" s="91"/>
      <c r="Z96" s="76"/>
      <c r="AA96" s="121">
        <f>sum(AA97:AA98)</f>
        <v>223</v>
      </c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</row>
    <row r="97" ht="15.75" customHeight="1">
      <c r="A97" s="113"/>
      <c r="B97" s="197" t="s">
        <v>133</v>
      </c>
      <c r="C97" s="90">
        <v>55072.0</v>
      </c>
      <c r="D97" s="112">
        <v>11745.0</v>
      </c>
      <c r="E97" s="91"/>
      <c r="F97" s="119">
        <v>336.0</v>
      </c>
      <c r="G97" s="91"/>
      <c r="H97" s="112">
        <v>1236.0</v>
      </c>
      <c r="I97" s="199">
        <v>21.0</v>
      </c>
      <c r="J97" s="91"/>
      <c r="K97" s="228">
        <v>205.0</v>
      </c>
      <c r="L97" s="200">
        <v>14.0</v>
      </c>
      <c r="M97" s="91"/>
      <c r="N97" s="226">
        <v>2378.0</v>
      </c>
      <c r="O97" s="200">
        <v>38.0</v>
      </c>
      <c r="P97" s="91"/>
      <c r="Q97" s="112">
        <v>2667.0</v>
      </c>
      <c r="R97" s="199">
        <v>147.0</v>
      </c>
      <c r="S97" s="91"/>
      <c r="T97" s="112">
        <v>1862.0</v>
      </c>
      <c r="U97" s="199">
        <v>154.0</v>
      </c>
      <c r="V97" s="91"/>
      <c r="W97" s="117">
        <v>363.0</v>
      </c>
      <c r="X97" s="119">
        <v>37.0</v>
      </c>
      <c r="Y97" s="91"/>
      <c r="Z97" s="76"/>
      <c r="AA97" s="121">
        <v>220.0</v>
      </c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</row>
    <row r="98" ht="15.75" customHeight="1">
      <c r="A98" s="49"/>
      <c r="B98" s="197" t="s">
        <v>137</v>
      </c>
      <c r="C98" s="90">
        <v>5126.0</v>
      </c>
      <c r="D98" s="233">
        <v>154.0</v>
      </c>
      <c r="E98" s="91"/>
      <c r="F98" s="119">
        <v>3.0</v>
      </c>
      <c r="G98" s="91"/>
      <c r="H98" s="233">
        <v>32.0</v>
      </c>
      <c r="I98" s="95"/>
      <c r="J98" s="91"/>
      <c r="K98" s="234">
        <v>32.0</v>
      </c>
      <c r="L98" s="93"/>
      <c r="M98" s="91"/>
      <c r="N98" s="235">
        <v>446.0</v>
      </c>
      <c r="O98" s="200">
        <v>5.0</v>
      </c>
      <c r="P98" s="91"/>
      <c r="Q98" s="236">
        <v>144.0</v>
      </c>
      <c r="R98" s="95"/>
      <c r="S98" s="91"/>
      <c r="T98" s="233">
        <v>31.0</v>
      </c>
      <c r="U98" s="199">
        <v>6.0</v>
      </c>
      <c r="V98" s="91"/>
      <c r="W98" s="233">
        <v>103.0</v>
      </c>
      <c r="X98" s="119">
        <v>3.0</v>
      </c>
      <c r="Y98" s="91"/>
      <c r="Z98" s="76"/>
      <c r="AA98" s="121">
        <v>3.0</v>
      </c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</row>
    <row r="99" ht="15.75" customHeight="1">
      <c r="A99" s="196" t="s">
        <v>160</v>
      </c>
      <c r="B99" s="197" t="s">
        <v>132</v>
      </c>
      <c r="C99" s="96">
        <v>0.65</v>
      </c>
      <c r="D99" s="96">
        <v>0.28</v>
      </c>
      <c r="E99" s="122">
        <f>D99/D4</f>
        <v>0.000004221699536</v>
      </c>
      <c r="F99" s="119">
        <f>sum(F100:F101)</f>
        <v>480</v>
      </c>
      <c r="G99" s="122">
        <f>F99/F4</f>
        <v>0.2757036186</v>
      </c>
      <c r="H99" s="96">
        <v>0.67</v>
      </c>
      <c r="I99" s="199">
        <f>sum(I100:I101)</f>
        <v>613</v>
      </c>
      <c r="J99" s="122">
        <f>I99/I4</f>
        <v>0.6684841876</v>
      </c>
      <c r="K99" s="96">
        <v>0.73</v>
      </c>
      <c r="L99" s="200">
        <f>sum(L100:L101)</f>
        <v>1169</v>
      </c>
      <c r="M99" s="122">
        <f>L99/L4</f>
        <v>0.6377523186</v>
      </c>
      <c r="N99" s="96">
        <v>0.63</v>
      </c>
      <c r="O99" s="200">
        <f>sum(O100:O101)</f>
        <v>1596</v>
      </c>
      <c r="P99" s="122">
        <f>O99/O4</f>
        <v>0.621979735</v>
      </c>
      <c r="Q99" s="96">
        <v>0.71</v>
      </c>
      <c r="R99" s="199">
        <f>sum(R100:R101)</f>
        <v>1373</v>
      </c>
      <c r="S99" s="122">
        <f>R99/R4</f>
        <v>0.6681265207</v>
      </c>
      <c r="T99" s="96">
        <v>0.42</v>
      </c>
      <c r="U99" s="199">
        <f>sum(U100:U101)</f>
        <v>443</v>
      </c>
      <c r="V99" s="122">
        <f>U99/U4</f>
        <v>0.3558232932</v>
      </c>
      <c r="W99" s="96">
        <v>0.68</v>
      </c>
      <c r="X99" s="119">
        <f>sum(X100:X101)</f>
        <v>574</v>
      </c>
      <c r="Y99" s="122">
        <f>X99/X4</f>
        <v>0.5194570136</v>
      </c>
      <c r="Z99" s="76"/>
      <c r="AA99" s="149">
        <f>sum(AA100:AA101)</f>
        <v>2562</v>
      </c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</row>
    <row r="100" ht="15.75" customHeight="1">
      <c r="A100" s="113"/>
      <c r="B100" s="197" t="s">
        <v>133</v>
      </c>
      <c r="C100" s="96">
        <v>0.62</v>
      </c>
      <c r="D100" s="96">
        <v>0.27</v>
      </c>
      <c r="E100" s="91"/>
      <c r="F100" s="119">
        <v>468.0</v>
      </c>
      <c r="G100" s="91"/>
      <c r="H100" s="96">
        <v>0.65</v>
      </c>
      <c r="I100" s="199">
        <v>548.0</v>
      </c>
      <c r="J100" s="91"/>
      <c r="K100" s="96">
        <v>0.72</v>
      </c>
      <c r="L100" s="200">
        <v>1122.0</v>
      </c>
      <c r="M100" s="91"/>
      <c r="N100" s="96">
        <v>0.55</v>
      </c>
      <c r="O100" s="200">
        <v>1057.0</v>
      </c>
      <c r="P100" s="91"/>
      <c r="Q100" s="96">
        <v>0.65</v>
      </c>
      <c r="R100" s="199">
        <v>1217.0</v>
      </c>
      <c r="S100" s="91"/>
      <c r="T100" s="96">
        <v>0.4</v>
      </c>
      <c r="U100" s="199">
        <v>427.0</v>
      </c>
      <c r="V100" s="91"/>
      <c r="W100" s="96">
        <v>0.63</v>
      </c>
      <c r="X100" s="119">
        <v>426.0</v>
      </c>
      <c r="Y100" s="91"/>
      <c r="Z100" s="76"/>
      <c r="AA100" s="149">
        <v>2328.0</v>
      </c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</row>
    <row r="101" ht="15.75" customHeight="1">
      <c r="A101" s="49"/>
      <c r="B101" s="197" t="s">
        <v>137</v>
      </c>
      <c r="C101" s="96">
        <v>0.83</v>
      </c>
      <c r="D101" s="96">
        <v>0.43</v>
      </c>
      <c r="E101" s="91"/>
      <c r="F101" s="109">
        <v>12.0</v>
      </c>
      <c r="G101" s="91"/>
      <c r="H101" s="96">
        <v>0.8</v>
      </c>
      <c r="I101" s="190">
        <v>65.0</v>
      </c>
      <c r="J101" s="91"/>
      <c r="K101" s="96">
        <v>0.84</v>
      </c>
      <c r="L101" s="191">
        <v>47.0</v>
      </c>
      <c r="M101" s="91"/>
      <c r="N101" s="96">
        <v>0.83</v>
      </c>
      <c r="O101" s="191">
        <v>539.0</v>
      </c>
      <c r="P101" s="91"/>
      <c r="Q101" s="96">
        <v>0.91</v>
      </c>
      <c r="R101" s="190">
        <v>156.0</v>
      </c>
      <c r="S101" s="91"/>
      <c r="T101" s="96">
        <v>0.64</v>
      </c>
      <c r="U101" s="190">
        <v>16.0</v>
      </c>
      <c r="V101" s="91"/>
      <c r="W101" s="96">
        <v>0.85</v>
      </c>
      <c r="X101" s="109">
        <v>148.0</v>
      </c>
      <c r="Y101" s="91"/>
      <c r="Z101" s="76"/>
      <c r="AA101" s="117">
        <v>234.0</v>
      </c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</row>
    <row r="102" ht="15.75" customHeight="1">
      <c r="A102" s="196" t="s">
        <v>161</v>
      </c>
      <c r="B102" s="197" t="s">
        <v>132</v>
      </c>
      <c r="C102" s="96">
        <v>0.78</v>
      </c>
      <c r="D102" s="96">
        <v>0.89</v>
      </c>
      <c r="E102" s="91"/>
      <c r="F102" s="119">
        <f>sum(F103:F104)</f>
        <v>1629</v>
      </c>
      <c r="G102" s="91"/>
      <c r="H102" s="96">
        <v>0.95</v>
      </c>
      <c r="I102" s="199">
        <f>sum(I103:I104)</f>
        <v>893</v>
      </c>
      <c r="J102" s="91"/>
      <c r="K102" s="94">
        <v>0.8</v>
      </c>
      <c r="L102" s="200">
        <f>sum(L103:L104)</f>
        <v>1565</v>
      </c>
      <c r="M102" s="91"/>
      <c r="N102" s="94">
        <v>0.93</v>
      </c>
      <c r="O102" s="200">
        <f>sum(O103:O104)</f>
        <v>2347</v>
      </c>
      <c r="P102" s="91"/>
      <c r="Q102" s="96">
        <v>0.83</v>
      </c>
      <c r="R102" s="199">
        <f>sum(R103:R104)</f>
        <v>1924</v>
      </c>
      <c r="S102" s="91"/>
      <c r="T102" s="96">
        <v>0.63</v>
      </c>
      <c r="U102" s="199">
        <f>sum(U103:U104)</f>
        <v>789</v>
      </c>
      <c r="V102" s="91"/>
      <c r="W102" s="96">
        <v>0.63</v>
      </c>
      <c r="X102" s="119">
        <f>sum(X103:X104)</f>
        <v>806</v>
      </c>
      <c r="Y102" s="91"/>
      <c r="Z102" s="76"/>
      <c r="AA102" s="149">
        <f>sum(AA103:AA104)</f>
        <v>3255</v>
      </c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</row>
    <row r="103" ht="15.75" customHeight="1">
      <c r="A103" s="113"/>
      <c r="B103" s="197" t="s">
        <v>133</v>
      </c>
      <c r="C103" s="96">
        <v>0.83</v>
      </c>
      <c r="D103" s="96">
        <v>0.91</v>
      </c>
      <c r="E103" s="91"/>
      <c r="F103" s="119">
        <v>1602.0</v>
      </c>
      <c r="G103" s="91"/>
      <c r="H103" s="96">
        <v>0.96</v>
      </c>
      <c r="I103" s="199">
        <v>802.0</v>
      </c>
      <c r="J103" s="91"/>
      <c r="K103" s="94">
        <v>0.84</v>
      </c>
      <c r="L103" s="200">
        <v>1542.0</v>
      </c>
      <c r="M103" s="91"/>
      <c r="N103" s="94">
        <v>0.95</v>
      </c>
      <c r="O103" s="200">
        <v>1783.0</v>
      </c>
      <c r="P103" s="91"/>
      <c r="Q103" s="96">
        <v>0.89</v>
      </c>
      <c r="R103" s="199">
        <v>1787.0</v>
      </c>
      <c r="S103" s="91"/>
      <c r="T103" s="96">
        <v>0.65</v>
      </c>
      <c r="U103" s="199">
        <v>768.0</v>
      </c>
      <c r="V103" s="91"/>
      <c r="W103" s="96">
        <v>0.72</v>
      </c>
      <c r="X103" s="119">
        <v>744.0</v>
      </c>
      <c r="Y103" s="91"/>
      <c r="Z103" s="76"/>
      <c r="AA103" s="149">
        <v>3094.0</v>
      </c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</row>
    <row r="104" ht="15.75" customHeight="1">
      <c r="A104" s="49"/>
      <c r="B104" s="197" t="s">
        <v>137</v>
      </c>
      <c r="C104" s="96">
        <v>0.56</v>
      </c>
      <c r="D104" s="96">
        <v>0.66</v>
      </c>
      <c r="E104" s="91"/>
      <c r="F104" s="109">
        <v>27.0</v>
      </c>
      <c r="G104" s="91"/>
      <c r="H104" s="96">
        <v>0.88</v>
      </c>
      <c r="I104" s="190">
        <v>91.0</v>
      </c>
      <c r="J104" s="91"/>
      <c r="K104" s="94">
        <v>0.42</v>
      </c>
      <c r="L104" s="191">
        <v>23.0</v>
      </c>
      <c r="M104" s="91"/>
      <c r="N104" s="94">
        <v>0.86</v>
      </c>
      <c r="O104" s="191">
        <v>564.0</v>
      </c>
      <c r="P104" s="91"/>
      <c r="Q104" s="96">
        <v>0.6</v>
      </c>
      <c r="R104" s="190">
        <v>137.0</v>
      </c>
      <c r="S104" s="91"/>
      <c r="T104" s="96">
        <v>0.45</v>
      </c>
      <c r="U104" s="190">
        <v>21.0</v>
      </c>
      <c r="V104" s="91"/>
      <c r="W104" s="96">
        <v>0.31</v>
      </c>
      <c r="X104" s="109">
        <v>62.0</v>
      </c>
      <c r="Y104" s="91"/>
      <c r="Z104" s="76"/>
      <c r="AA104" s="117">
        <v>161.0</v>
      </c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</row>
    <row r="105" ht="15.75" customHeight="1">
      <c r="A105" s="196"/>
      <c r="B105" s="197" t="s">
        <v>132</v>
      </c>
      <c r="C105" s="90"/>
      <c r="D105" s="147"/>
      <c r="E105" s="91"/>
      <c r="F105" s="92"/>
      <c r="G105" s="91"/>
      <c r="H105" s="90"/>
      <c r="I105" s="95"/>
      <c r="J105" s="91"/>
      <c r="K105" s="176"/>
      <c r="L105" s="93"/>
      <c r="M105" s="91"/>
      <c r="N105" s="176"/>
      <c r="O105" s="93"/>
      <c r="P105" s="91"/>
      <c r="Q105" s="90"/>
      <c r="R105" s="95"/>
      <c r="S105" s="91"/>
      <c r="T105" s="90"/>
      <c r="U105" s="95"/>
      <c r="V105" s="91"/>
      <c r="W105" s="147"/>
      <c r="X105" s="92"/>
      <c r="Y105" s="91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</row>
    <row r="106" ht="15.75" customHeight="1">
      <c r="A106" s="113"/>
      <c r="B106" s="197" t="s">
        <v>133</v>
      </c>
      <c r="C106" s="90"/>
      <c r="D106" s="147"/>
      <c r="E106" s="91"/>
      <c r="F106" s="92"/>
      <c r="G106" s="91"/>
      <c r="H106" s="90"/>
      <c r="I106" s="95"/>
      <c r="J106" s="91"/>
      <c r="K106" s="176"/>
      <c r="L106" s="93"/>
      <c r="M106" s="91"/>
      <c r="N106" s="176"/>
      <c r="O106" s="93"/>
      <c r="P106" s="91"/>
      <c r="Q106" s="90"/>
      <c r="R106" s="95"/>
      <c r="S106" s="91"/>
      <c r="T106" s="90"/>
      <c r="U106" s="95"/>
      <c r="V106" s="91"/>
      <c r="W106" s="147"/>
      <c r="X106" s="92"/>
      <c r="Y106" s="91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</row>
    <row r="107" ht="15.75" customHeight="1">
      <c r="A107" s="49"/>
      <c r="B107" s="197" t="s">
        <v>137</v>
      </c>
      <c r="C107" s="31"/>
      <c r="D107" s="31"/>
      <c r="E107" s="31"/>
      <c r="F107" s="31"/>
      <c r="G107" s="31"/>
      <c r="H107" s="31"/>
      <c r="I107" s="31"/>
      <c r="J107" s="112"/>
      <c r="K107" s="112"/>
      <c r="L107" s="190"/>
      <c r="M107" s="190"/>
      <c r="N107" s="112"/>
      <c r="O107" s="112"/>
      <c r="P107" s="91"/>
      <c r="Q107" s="90"/>
      <c r="R107" s="95"/>
      <c r="S107" s="91"/>
      <c r="T107" s="90"/>
      <c r="U107" s="95"/>
      <c r="V107" s="91"/>
      <c r="W107" s="147"/>
      <c r="X107" s="92"/>
      <c r="Y107" s="91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</row>
    <row r="108" ht="15.75" customHeight="1">
      <c r="A108" s="196" t="s">
        <v>162</v>
      </c>
      <c r="B108" s="197" t="s">
        <v>132</v>
      </c>
      <c r="C108" s="90"/>
      <c r="D108" s="190">
        <v>18034.0</v>
      </c>
      <c r="E108" s="122">
        <f>D108/D4</f>
        <v>0.2719076051</v>
      </c>
      <c r="F108" s="119">
        <v>333.0</v>
      </c>
      <c r="G108" s="122">
        <f>F108/F4</f>
        <v>0.1912693854</v>
      </c>
      <c r="H108" s="90">
        <v>117.0</v>
      </c>
      <c r="I108" s="95"/>
      <c r="J108" s="122">
        <f>I108/I4</f>
        <v>0</v>
      </c>
      <c r="K108" s="190">
        <v>14036.0</v>
      </c>
      <c r="L108" s="200">
        <v>462.0</v>
      </c>
      <c r="M108" s="122">
        <f>L108/L4</f>
        <v>0.2520458265</v>
      </c>
      <c r="N108" s="190">
        <v>5731.0</v>
      </c>
      <c r="O108" s="200">
        <v>555.0</v>
      </c>
      <c r="P108" s="122">
        <f>O108/O4</f>
        <v>0.2162899454</v>
      </c>
      <c r="Q108" s="95">
        <v>41.0</v>
      </c>
      <c r="R108" s="199">
        <v>1002.0</v>
      </c>
      <c r="S108" s="122">
        <f>R108/R4</f>
        <v>0.4875912409</v>
      </c>
      <c r="T108" s="90">
        <v>43.0</v>
      </c>
      <c r="U108" s="199">
        <v>2.0</v>
      </c>
      <c r="V108" s="122">
        <f>U108/U4</f>
        <v>0.001606425703</v>
      </c>
      <c r="W108" s="190">
        <v>391.0</v>
      </c>
      <c r="X108" s="119">
        <v>186.0</v>
      </c>
      <c r="Y108" s="122">
        <f>X108/X4</f>
        <v>0.1683257919</v>
      </c>
      <c r="Z108" s="76"/>
      <c r="AA108" s="149">
        <v>1289.0</v>
      </c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</row>
    <row r="109" ht="15.75" customHeight="1">
      <c r="A109" s="113"/>
      <c r="B109" s="197" t="s">
        <v>133</v>
      </c>
      <c r="C109" s="90"/>
      <c r="D109" s="112">
        <v>17155.0</v>
      </c>
      <c r="E109" s="91"/>
      <c r="F109" s="119">
        <v>325.0</v>
      </c>
      <c r="G109" s="91"/>
      <c r="H109" s="90">
        <v>15.0</v>
      </c>
      <c r="I109" s="95"/>
      <c r="J109" s="91"/>
      <c r="K109" s="112">
        <v>13097.0</v>
      </c>
      <c r="L109" s="200">
        <v>452.0</v>
      </c>
      <c r="M109" s="91"/>
      <c r="N109" s="112">
        <v>4711.0</v>
      </c>
      <c r="O109" s="200">
        <v>495.0</v>
      </c>
      <c r="P109" s="91"/>
      <c r="Q109" s="90">
        <v>40.0</v>
      </c>
      <c r="R109" s="199">
        <v>950.0</v>
      </c>
      <c r="S109" s="91"/>
      <c r="T109" s="90">
        <v>27.0</v>
      </c>
      <c r="U109" s="199">
        <v>2.0</v>
      </c>
      <c r="V109" s="91"/>
      <c r="W109" s="112">
        <v>225.0</v>
      </c>
      <c r="X109" s="119">
        <v>171.0</v>
      </c>
      <c r="Y109" s="91"/>
      <c r="Z109" s="76"/>
      <c r="AA109" s="149">
        <v>1251.0</v>
      </c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</row>
    <row r="110" ht="15.75" customHeight="1">
      <c r="A110" s="49"/>
      <c r="B110" s="197" t="s">
        <v>137</v>
      </c>
      <c r="C110" s="90"/>
      <c r="D110" s="190">
        <v>879.0</v>
      </c>
      <c r="E110" s="91"/>
      <c r="F110" s="119">
        <v>8.0</v>
      </c>
      <c r="G110" s="91"/>
      <c r="H110" s="90">
        <v>102.0</v>
      </c>
      <c r="I110" s="95"/>
      <c r="J110" s="91"/>
      <c r="K110" s="190">
        <v>939.0</v>
      </c>
      <c r="L110" s="200">
        <v>10.0</v>
      </c>
      <c r="M110" s="91"/>
      <c r="N110" s="190">
        <v>1020.0</v>
      </c>
      <c r="O110" s="200">
        <v>60.0</v>
      </c>
      <c r="P110" s="91"/>
      <c r="Q110" s="90">
        <v>1.0</v>
      </c>
      <c r="R110" s="199">
        <v>52.0</v>
      </c>
      <c r="S110" s="91"/>
      <c r="T110" s="90">
        <v>16.0</v>
      </c>
      <c r="U110" s="199">
        <v>0.0</v>
      </c>
      <c r="V110" s="91"/>
      <c r="W110" s="190">
        <v>166.0</v>
      </c>
      <c r="X110" s="119">
        <v>15.0</v>
      </c>
      <c r="Y110" s="91"/>
      <c r="Z110" s="76"/>
      <c r="AA110" s="121">
        <v>38.0</v>
      </c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</row>
    <row r="111" ht="15.75" customHeight="1">
      <c r="A111" s="196" t="s">
        <v>232</v>
      </c>
      <c r="B111" s="197" t="s">
        <v>132</v>
      </c>
      <c r="C111" s="76"/>
      <c r="D111" s="190">
        <v>15896.0</v>
      </c>
      <c r="E111" s="79"/>
      <c r="F111" s="237">
        <v>301.0</v>
      </c>
      <c r="G111" s="79"/>
      <c r="H111" s="76">
        <v>116.0</v>
      </c>
      <c r="I111" s="82"/>
      <c r="J111" s="79"/>
      <c r="K111" s="112">
        <v>10917.0</v>
      </c>
      <c r="L111" s="226">
        <v>323.0</v>
      </c>
      <c r="M111" s="79"/>
      <c r="N111" s="112">
        <v>5652.0</v>
      </c>
      <c r="O111" s="226">
        <v>554.0</v>
      </c>
      <c r="P111" s="79"/>
      <c r="Q111" s="76">
        <v>38.0</v>
      </c>
      <c r="R111" s="112">
        <v>985.0</v>
      </c>
      <c r="S111" s="79"/>
      <c r="T111" s="76">
        <v>42.0</v>
      </c>
      <c r="U111" s="112">
        <v>2.0</v>
      </c>
      <c r="V111" s="79"/>
      <c r="W111" s="112">
        <v>369.0</v>
      </c>
      <c r="X111" s="237">
        <v>179.0</v>
      </c>
      <c r="Y111" s="79"/>
      <c r="Z111" s="76"/>
      <c r="AA111" s="112">
        <v>1267.0</v>
      </c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</row>
    <row r="112" ht="15.75" customHeight="1">
      <c r="A112" s="113"/>
      <c r="B112" s="197" t="s">
        <v>133</v>
      </c>
      <c r="C112" s="76"/>
      <c r="D112" s="112">
        <v>15073.0</v>
      </c>
      <c r="E112" s="79"/>
      <c r="F112" s="237">
        <v>295.0</v>
      </c>
      <c r="G112" s="79"/>
      <c r="H112" s="76">
        <v>15.0</v>
      </c>
      <c r="I112" s="82"/>
      <c r="J112" s="79"/>
      <c r="K112" s="112">
        <v>10205.0</v>
      </c>
      <c r="L112" s="226">
        <v>314.0</v>
      </c>
      <c r="M112" s="79"/>
      <c r="N112" s="112">
        <v>4648.0</v>
      </c>
      <c r="O112" s="226">
        <v>495.0</v>
      </c>
      <c r="P112" s="79"/>
      <c r="Q112" s="76">
        <v>37.0</v>
      </c>
      <c r="R112" s="112">
        <v>936.0</v>
      </c>
      <c r="S112" s="79"/>
      <c r="T112" s="76">
        <v>27.0</v>
      </c>
      <c r="U112" s="112">
        <v>2.0</v>
      </c>
      <c r="V112" s="79"/>
      <c r="W112" s="112">
        <v>212.0</v>
      </c>
      <c r="X112" s="237">
        <v>166.0</v>
      </c>
      <c r="Y112" s="79"/>
      <c r="Z112" s="76"/>
      <c r="AA112" s="112">
        <v>1229.0</v>
      </c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</row>
    <row r="113" ht="15.75" customHeight="1">
      <c r="A113" s="49"/>
      <c r="B113" s="197" t="s">
        <v>137</v>
      </c>
      <c r="C113" s="76"/>
      <c r="D113" s="194">
        <v>823.0</v>
      </c>
      <c r="E113" s="79"/>
      <c r="F113" s="237">
        <v>6.0</v>
      </c>
      <c r="G113" s="79"/>
      <c r="H113" s="76">
        <v>101.0</v>
      </c>
      <c r="I113" s="82"/>
      <c r="J113" s="79"/>
      <c r="K113" s="190">
        <v>712.0</v>
      </c>
      <c r="L113" s="226">
        <v>9.0</v>
      </c>
      <c r="M113" s="79"/>
      <c r="N113" s="190">
        <v>1004.0</v>
      </c>
      <c r="O113" s="226">
        <v>59.0</v>
      </c>
      <c r="P113" s="79"/>
      <c r="Q113" s="76">
        <v>1.0</v>
      </c>
      <c r="R113" s="112">
        <v>49.0</v>
      </c>
      <c r="S113" s="79"/>
      <c r="T113" s="76">
        <v>15.0</v>
      </c>
      <c r="U113" s="112">
        <v>0.0</v>
      </c>
      <c r="V113" s="79"/>
      <c r="W113" s="190">
        <v>157.0</v>
      </c>
      <c r="X113" s="237">
        <v>13.0</v>
      </c>
      <c r="Y113" s="79"/>
      <c r="Z113" s="76"/>
      <c r="AA113" s="117">
        <v>38.0</v>
      </c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</row>
    <row r="114" ht="15.75" customHeight="1">
      <c r="A114" s="196" t="s">
        <v>233</v>
      </c>
      <c r="B114" s="197" t="s">
        <v>132</v>
      </c>
      <c r="C114" s="76"/>
      <c r="D114" s="194">
        <v>70.0</v>
      </c>
      <c r="E114" s="79"/>
      <c r="F114" s="78"/>
      <c r="G114" s="79"/>
      <c r="H114" s="76">
        <v>2.0</v>
      </c>
      <c r="I114" s="82"/>
      <c r="J114" s="79"/>
      <c r="K114" s="112">
        <v>85.0</v>
      </c>
      <c r="L114" s="238">
        <v>2.0</v>
      </c>
      <c r="M114" s="79"/>
      <c r="N114" s="175">
        <v>54.0</v>
      </c>
      <c r="O114" s="238">
        <v>1.0</v>
      </c>
      <c r="P114" s="79"/>
      <c r="Q114" s="76">
        <v>2.0</v>
      </c>
      <c r="R114" s="149">
        <v>4.0</v>
      </c>
      <c r="S114" s="79"/>
      <c r="T114" s="76">
        <v>3.0</v>
      </c>
      <c r="U114" s="82"/>
      <c r="V114" s="79"/>
      <c r="W114" s="77">
        <v>6.0</v>
      </c>
      <c r="X114" s="78"/>
      <c r="Y114" s="79"/>
      <c r="Z114" s="76"/>
      <c r="AA114" s="121">
        <v>10.0</v>
      </c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</row>
    <row r="115" ht="15.75" customHeight="1">
      <c r="A115" s="113"/>
      <c r="B115" s="197" t="s">
        <v>133</v>
      </c>
      <c r="C115" s="76"/>
      <c r="D115" s="117">
        <v>62.0</v>
      </c>
      <c r="E115" s="79"/>
      <c r="F115" s="78"/>
      <c r="G115" s="79"/>
      <c r="H115" s="76">
        <v>0.0</v>
      </c>
      <c r="I115" s="82"/>
      <c r="J115" s="79"/>
      <c r="K115" s="175">
        <v>81.0</v>
      </c>
      <c r="L115" s="238">
        <v>2.0</v>
      </c>
      <c r="M115" s="79"/>
      <c r="N115" s="175">
        <v>44.0</v>
      </c>
      <c r="O115" s="238">
        <v>1.0</v>
      </c>
      <c r="P115" s="79"/>
      <c r="Q115" s="76">
        <v>2.0</v>
      </c>
      <c r="R115" s="149">
        <v>4.0</v>
      </c>
      <c r="S115" s="79"/>
      <c r="T115" s="76">
        <v>2.0</v>
      </c>
      <c r="U115" s="82"/>
      <c r="V115" s="79"/>
      <c r="W115" s="77">
        <v>5.0</v>
      </c>
      <c r="X115" s="78"/>
      <c r="Y115" s="79"/>
      <c r="Z115" s="76"/>
      <c r="AA115" s="121">
        <v>10.0</v>
      </c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</row>
    <row r="116" ht="15.75" customHeight="1">
      <c r="A116" s="49"/>
      <c r="B116" s="197" t="s">
        <v>137</v>
      </c>
      <c r="C116" s="76"/>
      <c r="D116" s="77">
        <v>8.0</v>
      </c>
      <c r="E116" s="79"/>
      <c r="F116" s="239">
        <v>0.0</v>
      </c>
      <c r="G116" s="79"/>
      <c r="H116" s="76">
        <v>2.0</v>
      </c>
      <c r="I116" s="149">
        <v>0.0</v>
      </c>
      <c r="J116" s="79"/>
      <c r="K116" s="175">
        <v>4.0</v>
      </c>
      <c r="L116" s="238">
        <v>0.0</v>
      </c>
      <c r="M116" s="79"/>
      <c r="N116" s="175">
        <v>10.0</v>
      </c>
      <c r="O116" s="238">
        <v>0.0</v>
      </c>
      <c r="P116" s="79"/>
      <c r="Q116" s="76">
        <v>0.0</v>
      </c>
      <c r="R116" s="149">
        <v>0.0</v>
      </c>
      <c r="S116" s="79"/>
      <c r="T116" s="76">
        <v>1.0</v>
      </c>
      <c r="U116" s="149">
        <v>0.0</v>
      </c>
      <c r="V116" s="79"/>
      <c r="W116" s="77">
        <v>1.0</v>
      </c>
      <c r="X116" s="239">
        <v>0.0</v>
      </c>
      <c r="Y116" s="79"/>
      <c r="Z116" s="76"/>
      <c r="AA116" s="121">
        <v>0.0</v>
      </c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</row>
    <row r="117" ht="15.75" customHeight="1">
      <c r="A117" s="196" t="s">
        <v>234</v>
      </c>
      <c r="B117" s="197" t="s">
        <v>132</v>
      </c>
      <c r="C117" s="76"/>
      <c r="D117" s="77">
        <v>8.0</v>
      </c>
      <c r="E117" s="79"/>
      <c r="F117" s="78"/>
      <c r="G117" s="79"/>
      <c r="H117" s="76"/>
      <c r="I117" s="82"/>
      <c r="J117" s="79"/>
      <c r="K117" s="175">
        <v>8.0</v>
      </c>
      <c r="L117" s="238">
        <v>1.0</v>
      </c>
      <c r="M117" s="79"/>
      <c r="N117" s="175">
        <v>1.0</v>
      </c>
      <c r="O117" s="80"/>
      <c r="P117" s="79"/>
      <c r="Q117" s="76"/>
      <c r="R117" s="149">
        <v>2.0</v>
      </c>
      <c r="S117" s="79"/>
      <c r="T117" s="76">
        <v>1.0</v>
      </c>
      <c r="U117" s="82"/>
      <c r="V117" s="79"/>
      <c r="W117" s="77"/>
      <c r="X117" s="78"/>
      <c r="Y117" s="79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</row>
    <row r="118" ht="15.75" customHeight="1">
      <c r="A118" s="113"/>
      <c r="B118" s="197" t="s">
        <v>133</v>
      </c>
      <c r="C118" s="76"/>
      <c r="D118" s="77">
        <v>6.0</v>
      </c>
      <c r="E118" s="79"/>
      <c r="F118" s="78"/>
      <c r="G118" s="79"/>
      <c r="H118" s="76"/>
      <c r="I118" s="82"/>
      <c r="J118" s="79"/>
      <c r="K118" s="175">
        <v>8.0</v>
      </c>
      <c r="L118" s="238">
        <v>1.0</v>
      </c>
      <c r="M118" s="79"/>
      <c r="N118" s="175">
        <v>1.0</v>
      </c>
      <c r="O118" s="80"/>
      <c r="P118" s="79"/>
      <c r="Q118" s="76"/>
      <c r="R118" s="149">
        <v>2.0</v>
      </c>
      <c r="S118" s="79"/>
      <c r="T118" s="76">
        <v>1.0</v>
      </c>
      <c r="U118" s="82"/>
      <c r="V118" s="79"/>
      <c r="W118" s="77"/>
      <c r="X118" s="78"/>
      <c r="Y118" s="79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</row>
    <row r="119" ht="15.75" customHeight="1">
      <c r="A119" s="49"/>
      <c r="B119" s="197" t="s">
        <v>137</v>
      </c>
      <c r="C119" s="76"/>
      <c r="D119" s="77">
        <v>2.0</v>
      </c>
      <c r="E119" s="79"/>
      <c r="F119" s="78"/>
      <c r="G119" s="79"/>
      <c r="H119" s="76"/>
      <c r="I119" s="82"/>
      <c r="J119" s="79"/>
      <c r="K119" s="175">
        <v>0.0</v>
      </c>
      <c r="L119" s="238">
        <v>0.0</v>
      </c>
      <c r="M119" s="79"/>
      <c r="N119" s="175">
        <v>0.0</v>
      </c>
      <c r="O119" s="80"/>
      <c r="P119" s="79"/>
      <c r="Q119" s="76"/>
      <c r="R119" s="149">
        <v>0.0</v>
      </c>
      <c r="S119" s="79"/>
      <c r="T119" s="76">
        <v>0.0</v>
      </c>
      <c r="U119" s="82"/>
      <c r="V119" s="79"/>
      <c r="W119" s="77"/>
      <c r="X119" s="78"/>
      <c r="Y119" s="79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</row>
    <row r="120" ht="15.75" customHeight="1">
      <c r="A120" s="162"/>
      <c r="B120" s="76"/>
      <c r="C120" s="76"/>
      <c r="D120" s="77"/>
      <c r="E120" s="79"/>
      <c r="F120" s="78"/>
      <c r="G120" s="79"/>
      <c r="H120" s="76"/>
      <c r="I120" s="82"/>
      <c r="J120" s="83"/>
      <c r="K120" s="175"/>
      <c r="L120" s="80"/>
      <c r="M120" s="81"/>
      <c r="N120" s="175"/>
      <c r="O120" s="80"/>
      <c r="P120" s="81"/>
      <c r="Q120" s="76"/>
      <c r="R120" s="82"/>
      <c r="S120" s="83"/>
      <c r="T120" s="76"/>
      <c r="U120" s="82"/>
      <c r="V120" s="83"/>
      <c r="W120" s="77"/>
      <c r="X120" s="78"/>
      <c r="Y120" s="79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</row>
    <row r="121" ht="15.75" customHeight="1">
      <c r="A121" s="162"/>
      <c r="B121" s="76"/>
      <c r="C121" s="76"/>
      <c r="D121" s="77"/>
      <c r="E121" s="79"/>
      <c r="F121" s="78"/>
      <c r="G121" s="79"/>
      <c r="H121" s="76"/>
      <c r="I121" s="82"/>
      <c r="J121" s="83"/>
      <c r="K121" s="175"/>
      <c r="L121" s="80"/>
      <c r="M121" s="81"/>
      <c r="N121" s="175"/>
      <c r="O121" s="80"/>
      <c r="P121" s="81"/>
      <c r="Q121" s="76"/>
      <c r="R121" s="82"/>
      <c r="S121" s="83"/>
      <c r="T121" s="76"/>
      <c r="U121" s="82"/>
      <c r="V121" s="83"/>
      <c r="W121" s="77"/>
      <c r="X121" s="78"/>
      <c r="Y121" s="79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</row>
    <row r="122" ht="15.75" customHeight="1">
      <c r="A122" s="162"/>
      <c r="B122" s="76"/>
      <c r="C122" s="76"/>
      <c r="D122" s="77"/>
      <c r="E122" s="79"/>
      <c r="F122" s="78"/>
      <c r="G122" s="79"/>
      <c r="H122" s="76"/>
      <c r="I122" s="82"/>
      <c r="J122" s="83"/>
      <c r="K122" s="175"/>
      <c r="L122" s="80"/>
      <c r="M122" s="81"/>
      <c r="N122" s="175"/>
      <c r="O122" s="80"/>
      <c r="P122" s="81"/>
      <c r="Q122" s="76"/>
      <c r="R122" s="82"/>
      <c r="S122" s="83"/>
      <c r="T122" s="76"/>
      <c r="U122" s="82"/>
      <c r="V122" s="83"/>
      <c r="W122" s="77"/>
      <c r="X122" s="78"/>
      <c r="Y122" s="79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</row>
    <row r="123" ht="15.75" customHeight="1">
      <c r="A123" s="162"/>
      <c r="B123" s="76"/>
      <c r="C123" s="76"/>
      <c r="D123" s="77"/>
      <c r="E123" s="79"/>
      <c r="F123" s="78"/>
      <c r="G123" s="79"/>
      <c r="H123" s="76"/>
      <c r="I123" s="82"/>
      <c r="J123" s="83"/>
      <c r="K123" s="175"/>
      <c r="L123" s="80"/>
      <c r="M123" s="81"/>
      <c r="N123" s="175"/>
      <c r="O123" s="80"/>
      <c r="P123" s="81"/>
      <c r="Q123" s="76"/>
      <c r="R123" s="82"/>
      <c r="S123" s="83"/>
      <c r="T123" s="76"/>
      <c r="U123" s="82"/>
      <c r="V123" s="83"/>
      <c r="W123" s="77"/>
      <c r="X123" s="78"/>
      <c r="Y123" s="79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</row>
    <row r="124" ht="15.75" customHeight="1">
      <c r="A124" s="162"/>
      <c r="B124" s="76"/>
      <c r="C124" s="76"/>
      <c r="D124" s="77"/>
      <c r="E124" s="79"/>
      <c r="F124" s="78"/>
      <c r="G124" s="79"/>
      <c r="H124" s="76"/>
      <c r="I124" s="82"/>
      <c r="J124" s="83"/>
      <c r="K124" s="175"/>
      <c r="L124" s="80"/>
      <c r="M124" s="81"/>
      <c r="N124" s="175"/>
      <c r="O124" s="80"/>
      <c r="P124" s="81"/>
      <c r="Q124" s="76"/>
      <c r="R124" s="82"/>
      <c r="S124" s="83"/>
      <c r="T124" s="76"/>
      <c r="U124" s="82"/>
      <c r="V124" s="83"/>
      <c r="W124" s="77"/>
      <c r="X124" s="78"/>
      <c r="Y124" s="79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</row>
    <row r="125" ht="15.75" customHeight="1">
      <c r="A125" s="162"/>
      <c r="B125" s="76"/>
      <c r="C125" s="76"/>
      <c r="D125" s="77"/>
      <c r="E125" s="79"/>
      <c r="F125" s="78"/>
      <c r="G125" s="79"/>
      <c r="H125" s="76"/>
      <c r="I125" s="82"/>
      <c r="J125" s="83"/>
      <c r="K125" s="175"/>
      <c r="L125" s="80"/>
      <c r="M125" s="81"/>
      <c r="N125" s="175"/>
      <c r="O125" s="80"/>
      <c r="P125" s="81"/>
      <c r="Q125" s="76"/>
      <c r="R125" s="82"/>
      <c r="S125" s="83"/>
      <c r="T125" s="76"/>
      <c r="U125" s="82"/>
      <c r="V125" s="83"/>
      <c r="W125" s="77"/>
      <c r="X125" s="78"/>
      <c r="Y125" s="79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</row>
    <row r="126" ht="15.75" customHeight="1">
      <c r="A126" s="162"/>
      <c r="B126" s="76"/>
      <c r="C126" s="76"/>
      <c r="D126" s="77"/>
      <c r="E126" s="79"/>
      <c r="F126" s="78"/>
      <c r="G126" s="79"/>
      <c r="H126" s="76"/>
      <c r="I126" s="82"/>
      <c r="J126" s="83"/>
      <c r="K126" s="175"/>
      <c r="L126" s="80"/>
      <c r="M126" s="81"/>
      <c r="N126" s="175"/>
      <c r="O126" s="80"/>
      <c r="P126" s="81"/>
      <c r="Q126" s="76"/>
      <c r="R126" s="82"/>
      <c r="S126" s="83"/>
      <c r="T126" s="76"/>
      <c r="U126" s="82"/>
      <c r="V126" s="83"/>
      <c r="W126" s="77"/>
      <c r="X126" s="78"/>
      <c r="Y126" s="79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</row>
    <row r="127" ht="15.75" customHeight="1">
      <c r="A127" s="162"/>
      <c r="B127" s="76"/>
      <c r="C127" s="76"/>
      <c r="D127" s="77"/>
      <c r="E127" s="79"/>
      <c r="F127" s="78"/>
      <c r="G127" s="79"/>
      <c r="H127" s="76"/>
      <c r="I127" s="82"/>
      <c r="J127" s="83"/>
      <c r="K127" s="175"/>
      <c r="L127" s="80"/>
      <c r="M127" s="81"/>
      <c r="N127" s="175"/>
      <c r="O127" s="80"/>
      <c r="P127" s="81"/>
      <c r="Q127" s="76"/>
      <c r="R127" s="82"/>
      <c r="S127" s="83"/>
      <c r="T127" s="76"/>
      <c r="U127" s="82"/>
      <c r="V127" s="83"/>
      <c r="W127" s="77"/>
      <c r="X127" s="78"/>
      <c r="Y127" s="79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</row>
    <row r="128" ht="15.75" customHeight="1">
      <c r="A128" s="162"/>
      <c r="B128" s="76"/>
      <c r="C128" s="76"/>
      <c r="D128" s="77"/>
      <c r="E128" s="79"/>
      <c r="F128" s="78"/>
      <c r="G128" s="79"/>
      <c r="H128" s="76"/>
      <c r="I128" s="82"/>
      <c r="J128" s="83"/>
      <c r="K128" s="175"/>
      <c r="L128" s="80"/>
      <c r="M128" s="81"/>
      <c r="N128" s="175"/>
      <c r="O128" s="80"/>
      <c r="P128" s="81"/>
      <c r="Q128" s="76"/>
      <c r="R128" s="82"/>
      <c r="S128" s="83"/>
      <c r="T128" s="76"/>
      <c r="U128" s="82"/>
      <c r="V128" s="83"/>
      <c r="W128" s="77"/>
      <c r="X128" s="78"/>
      <c r="Y128" s="79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</row>
    <row r="129" ht="15.75" customHeight="1">
      <c r="A129" s="162"/>
      <c r="B129" s="76"/>
      <c r="C129" s="76"/>
      <c r="D129" s="77"/>
      <c r="E129" s="79"/>
      <c r="F129" s="78"/>
      <c r="G129" s="79"/>
      <c r="H129" s="76"/>
      <c r="I129" s="82"/>
      <c r="J129" s="83"/>
      <c r="K129" s="175"/>
      <c r="L129" s="80"/>
      <c r="M129" s="81"/>
      <c r="N129" s="175"/>
      <c r="O129" s="80"/>
      <c r="P129" s="81"/>
      <c r="Q129" s="76"/>
      <c r="R129" s="82"/>
      <c r="S129" s="83"/>
      <c r="T129" s="76"/>
      <c r="U129" s="82"/>
      <c r="V129" s="83"/>
      <c r="W129" s="77"/>
      <c r="X129" s="78"/>
      <c r="Y129" s="79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</row>
    <row r="130" ht="15.75" customHeight="1">
      <c r="A130" s="162"/>
      <c r="B130" s="76"/>
      <c r="C130" s="76"/>
      <c r="D130" s="77"/>
      <c r="E130" s="79"/>
      <c r="F130" s="78"/>
      <c r="G130" s="79"/>
      <c r="H130" s="76"/>
      <c r="I130" s="82"/>
      <c r="J130" s="83"/>
      <c r="K130" s="175"/>
      <c r="L130" s="80"/>
      <c r="M130" s="81"/>
      <c r="N130" s="175"/>
      <c r="O130" s="80"/>
      <c r="P130" s="81"/>
      <c r="Q130" s="76"/>
      <c r="R130" s="82"/>
      <c r="S130" s="83"/>
      <c r="T130" s="76"/>
      <c r="U130" s="82"/>
      <c r="V130" s="83"/>
      <c r="W130" s="77"/>
      <c r="X130" s="78"/>
      <c r="Y130" s="79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</row>
    <row r="131" ht="15.75" customHeight="1">
      <c r="A131" s="162"/>
      <c r="B131" s="76"/>
      <c r="C131" s="76"/>
      <c r="D131" s="77"/>
      <c r="E131" s="79"/>
      <c r="F131" s="78"/>
      <c r="G131" s="79"/>
      <c r="H131" s="76"/>
      <c r="I131" s="82"/>
      <c r="J131" s="83"/>
      <c r="K131" s="175"/>
      <c r="L131" s="80"/>
      <c r="M131" s="81"/>
      <c r="N131" s="175"/>
      <c r="O131" s="80"/>
      <c r="P131" s="81"/>
      <c r="Q131" s="76"/>
      <c r="R131" s="82"/>
      <c r="S131" s="83"/>
      <c r="T131" s="76"/>
      <c r="U131" s="82"/>
      <c r="V131" s="83"/>
      <c r="W131" s="77"/>
      <c r="X131" s="78"/>
      <c r="Y131" s="79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</row>
    <row r="132" ht="15.75" customHeight="1">
      <c r="A132" s="162"/>
      <c r="B132" s="76"/>
      <c r="C132" s="76"/>
      <c r="D132" s="77"/>
      <c r="E132" s="79"/>
      <c r="F132" s="78"/>
      <c r="G132" s="79"/>
      <c r="H132" s="76"/>
      <c r="I132" s="82"/>
      <c r="J132" s="83"/>
      <c r="K132" s="175"/>
      <c r="L132" s="80"/>
      <c r="M132" s="81"/>
      <c r="N132" s="175"/>
      <c r="O132" s="80"/>
      <c r="P132" s="81"/>
      <c r="Q132" s="76"/>
      <c r="R132" s="82"/>
      <c r="S132" s="83"/>
      <c r="T132" s="76"/>
      <c r="U132" s="82"/>
      <c r="V132" s="83"/>
      <c r="W132" s="77"/>
      <c r="X132" s="78"/>
      <c r="Y132" s="79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</row>
    <row r="133" ht="15.75" customHeight="1">
      <c r="A133" s="162"/>
      <c r="B133" s="76"/>
      <c r="C133" s="76"/>
      <c r="D133" s="77"/>
      <c r="E133" s="79"/>
      <c r="F133" s="78"/>
      <c r="G133" s="79"/>
      <c r="H133" s="76"/>
      <c r="I133" s="82"/>
      <c r="J133" s="83"/>
      <c r="K133" s="175"/>
      <c r="L133" s="80"/>
      <c r="M133" s="81"/>
      <c r="N133" s="175"/>
      <c r="O133" s="80"/>
      <c r="P133" s="81"/>
      <c r="Q133" s="76"/>
      <c r="R133" s="82"/>
      <c r="S133" s="83"/>
      <c r="T133" s="76"/>
      <c r="U133" s="82"/>
      <c r="V133" s="83"/>
      <c r="W133" s="77"/>
      <c r="X133" s="78"/>
      <c r="Y133" s="79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</row>
    <row r="134" ht="15.75" customHeight="1">
      <c r="A134" s="162"/>
      <c r="B134" s="76"/>
      <c r="C134" s="76"/>
      <c r="D134" s="77"/>
      <c r="E134" s="79"/>
      <c r="F134" s="78"/>
      <c r="G134" s="79"/>
      <c r="H134" s="76"/>
      <c r="I134" s="82"/>
      <c r="J134" s="83"/>
      <c r="K134" s="175"/>
      <c r="L134" s="80"/>
      <c r="M134" s="81"/>
      <c r="N134" s="175"/>
      <c r="O134" s="80"/>
      <c r="P134" s="81"/>
      <c r="Q134" s="76"/>
      <c r="R134" s="82"/>
      <c r="S134" s="83"/>
      <c r="T134" s="76"/>
      <c r="U134" s="82"/>
      <c r="V134" s="83"/>
      <c r="W134" s="77"/>
      <c r="X134" s="78"/>
      <c r="Y134" s="79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</row>
    <row r="135" ht="15.75" customHeight="1">
      <c r="A135" s="162"/>
      <c r="B135" s="76"/>
      <c r="C135" s="76"/>
      <c r="D135" s="77"/>
      <c r="E135" s="79"/>
      <c r="F135" s="78"/>
      <c r="G135" s="79"/>
      <c r="H135" s="76"/>
      <c r="I135" s="82"/>
      <c r="J135" s="83"/>
      <c r="K135" s="175"/>
      <c r="L135" s="80"/>
      <c r="M135" s="81"/>
      <c r="N135" s="175"/>
      <c r="O135" s="80"/>
      <c r="P135" s="81"/>
      <c r="Q135" s="76"/>
      <c r="R135" s="82"/>
      <c r="S135" s="83"/>
      <c r="T135" s="76"/>
      <c r="U135" s="82"/>
      <c r="V135" s="83"/>
      <c r="W135" s="77"/>
      <c r="X135" s="78"/>
      <c r="Y135" s="79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</row>
    <row r="136" ht="15.75" customHeight="1">
      <c r="A136" s="162"/>
      <c r="B136" s="76"/>
      <c r="C136" s="76"/>
      <c r="D136" s="77"/>
      <c r="E136" s="79"/>
      <c r="F136" s="78"/>
      <c r="G136" s="79"/>
      <c r="H136" s="76"/>
      <c r="I136" s="82"/>
      <c r="J136" s="83"/>
      <c r="K136" s="175"/>
      <c r="L136" s="80"/>
      <c r="M136" s="81"/>
      <c r="N136" s="175"/>
      <c r="O136" s="80"/>
      <c r="P136" s="81"/>
      <c r="Q136" s="76"/>
      <c r="R136" s="82"/>
      <c r="S136" s="83"/>
      <c r="T136" s="76"/>
      <c r="U136" s="82"/>
      <c r="V136" s="83"/>
      <c r="W136" s="77"/>
      <c r="X136" s="78"/>
      <c r="Y136" s="79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</row>
    <row r="137" ht="15.75" customHeight="1">
      <c r="A137" s="162"/>
      <c r="B137" s="76"/>
      <c r="C137" s="76"/>
      <c r="D137" s="77"/>
      <c r="E137" s="79"/>
      <c r="F137" s="78"/>
      <c r="G137" s="79"/>
      <c r="H137" s="76"/>
      <c r="I137" s="82"/>
      <c r="J137" s="83"/>
      <c r="K137" s="175"/>
      <c r="L137" s="80"/>
      <c r="M137" s="81"/>
      <c r="N137" s="175"/>
      <c r="O137" s="80"/>
      <c r="P137" s="81"/>
      <c r="Q137" s="76"/>
      <c r="R137" s="82"/>
      <c r="S137" s="83"/>
      <c r="T137" s="76"/>
      <c r="U137" s="82"/>
      <c r="V137" s="83"/>
      <c r="W137" s="77"/>
      <c r="X137" s="78"/>
      <c r="Y137" s="79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</row>
    <row r="138" ht="15.75" customHeight="1">
      <c r="A138" s="162"/>
      <c r="B138" s="76"/>
      <c r="C138" s="76"/>
      <c r="D138" s="77"/>
      <c r="E138" s="79"/>
      <c r="F138" s="78"/>
      <c r="G138" s="79"/>
      <c r="H138" s="76"/>
      <c r="I138" s="82"/>
      <c r="J138" s="83"/>
      <c r="K138" s="175"/>
      <c r="L138" s="80"/>
      <c r="M138" s="81"/>
      <c r="N138" s="175"/>
      <c r="O138" s="80"/>
      <c r="P138" s="81"/>
      <c r="Q138" s="76"/>
      <c r="R138" s="82"/>
      <c r="S138" s="83"/>
      <c r="T138" s="76"/>
      <c r="U138" s="82"/>
      <c r="V138" s="83"/>
      <c r="W138" s="77"/>
      <c r="X138" s="78"/>
      <c r="Y138" s="79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</row>
    <row r="139" ht="15.75" customHeight="1">
      <c r="A139" s="162"/>
      <c r="B139" s="76"/>
      <c r="C139" s="76"/>
      <c r="D139" s="77"/>
      <c r="E139" s="79"/>
      <c r="F139" s="78"/>
      <c r="G139" s="79"/>
      <c r="H139" s="76"/>
      <c r="I139" s="82"/>
      <c r="J139" s="83"/>
      <c r="K139" s="175"/>
      <c r="L139" s="80"/>
      <c r="M139" s="81"/>
      <c r="N139" s="175"/>
      <c r="O139" s="80"/>
      <c r="P139" s="81"/>
      <c r="Q139" s="76"/>
      <c r="R139" s="82"/>
      <c r="S139" s="83"/>
      <c r="T139" s="76"/>
      <c r="U139" s="82"/>
      <c r="V139" s="83"/>
      <c r="W139" s="77"/>
      <c r="X139" s="78"/>
      <c r="Y139" s="79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</row>
    <row r="140" ht="15.75" customHeight="1">
      <c r="A140" s="162"/>
      <c r="B140" s="76"/>
      <c r="C140" s="76"/>
      <c r="D140" s="77"/>
      <c r="E140" s="79"/>
      <c r="F140" s="78"/>
      <c r="G140" s="79"/>
      <c r="H140" s="76"/>
      <c r="I140" s="82"/>
      <c r="J140" s="83"/>
      <c r="K140" s="175"/>
      <c r="L140" s="80"/>
      <c r="M140" s="81"/>
      <c r="N140" s="175"/>
      <c r="O140" s="80"/>
      <c r="P140" s="81"/>
      <c r="Q140" s="76"/>
      <c r="R140" s="82"/>
      <c r="S140" s="83"/>
      <c r="T140" s="76"/>
      <c r="U140" s="82"/>
      <c r="V140" s="83"/>
      <c r="W140" s="77"/>
      <c r="X140" s="78"/>
      <c r="Y140" s="79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</row>
    <row r="141" ht="15.75" customHeight="1">
      <c r="A141" s="162"/>
      <c r="B141" s="76"/>
      <c r="C141" s="76"/>
      <c r="D141" s="77"/>
      <c r="E141" s="79"/>
      <c r="F141" s="78"/>
      <c r="G141" s="79"/>
      <c r="H141" s="76"/>
      <c r="I141" s="82"/>
      <c r="J141" s="83"/>
      <c r="K141" s="175"/>
      <c r="L141" s="80"/>
      <c r="M141" s="81"/>
      <c r="N141" s="175"/>
      <c r="O141" s="80"/>
      <c r="P141" s="81"/>
      <c r="Q141" s="76"/>
      <c r="R141" s="82"/>
      <c r="S141" s="83"/>
      <c r="T141" s="76"/>
      <c r="U141" s="82"/>
      <c r="V141" s="83"/>
      <c r="W141" s="77"/>
      <c r="X141" s="78"/>
      <c r="Y141" s="79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</row>
    <row r="142" ht="15.75" customHeight="1">
      <c r="A142" s="162"/>
      <c r="B142" s="76"/>
      <c r="C142" s="76"/>
      <c r="D142" s="77"/>
      <c r="E142" s="79"/>
      <c r="F142" s="78"/>
      <c r="G142" s="79"/>
      <c r="H142" s="76"/>
      <c r="I142" s="82"/>
      <c r="J142" s="83"/>
      <c r="K142" s="175"/>
      <c r="L142" s="80"/>
      <c r="M142" s="81"/>
      <c r="N142" s="175"/>
      <c r="O142" s="80"/>
      <c r="P142" s="81"/>
      <c r="Q142" s="76"/>
      <c r="R142" s="82"/>
      <c r="S142" s="83"/>
      <c r="T142" s="76"/>
      <c r="U142" s="82"/>
      <c r="V142" s="83"/>
      <c r="W142" s="77"/>
      <c r="X142" s="78"/>
      <c r="Y142" s="79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</row>
    <row r="143" ht="15.75" customHeight="1">
      <c r="A143" s="162"/>
      <c r="B143" s="76"/>
      <c r="C143" s="76"/>
      <c r="D143" s="77"/>
      <c r="E143" s="79"/>
      <c r="F143" s="78"/>
      <c r="G143" s="79"/>
      <c r="H143" s="76"/>
      <c r="I143" s="82"/>
      <c r="J143" s="83"/>
      <c r="K143" s="175"/>
      <c r="L143" s="80"/>
      <c r="M143" s="81"/>
      <c r="N143" s="175"/>
      <c r="O143" s="80"/>
      <c r="P143" s="81"/>
      <c r="Q143" s="76"/>
      <c r="R143" s="82"/>
      <c r="S143" s="83"/>
      <c r="T143" s="76"/>
      <c r="U143" s="82"/>
      <c r="V143" s="83"/>
      <c r="W143" s="77"/>
      <c r="X143" s="78"/>
      <c r="Y143" s="79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</row>
    <row r="144" ht="15.75" customHeight="1">
      <c r="A144" s="162"/>
      <c r="B144" s="76"/>
      <c r="C144" s="76"/>
      <c r="D144" s="77"/>
      <c r="E144" s="79"/>
      <c r="F144" s="78"/>
      <c r="G144" s="79"/>
      <c r="H144" s="76"/>
      <c r="I144" s="82"/>
      <c r="J144" s="83"/>
      <c r="K144" s="175"/>
      <c r="L144" s="80"/>
      <c r="M144" s="81"/>
      <c r="N144" s="175"/>
      <c r="O144" s="80"/>
      <c r="P144" s="81"/>
      <c r="Q144" s="76"/>
      <c r="R144" s="82"/>
      <c r="S144" s="83"/>
      <c r="T144" s="76"/>
      <c r="U144" s="82"/>
      <c r="V144" s="83"/>
      <c r="W144" s="77"/>
      <c r="X144" s="78"/>
      <c r="Y144" s="79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</row>
    <row r="145" ht="15.75" customHeight="1">
      <c r="A145" s="162"/>
      <c r="B145" s="76"/>
      <c r="C145" s="76"/>
      <c r="D145" s="77"/>
      <c r="E145" s="79"/>
      <c r="F145" s="78"/>
      <c r="G145" s="79"/>
      <c r="H145" s="76"/>
      <c r="I145" s="82"/>
      <c r="J145" s="83"/>
      <c r="K145" s="175"/>
      <c r="L145" s="80"/>
      <c r="M145" s="81"/>
      <c r="N145" s="175"/>
      <c r="O145" s="80"/>
      <c r="P145" s="81"/>
      <c r="Q145" s="76"/>
      <c r="R145" s="82"/>
      <c r="S145" s="83"/>
      <c r="T145" s="76"/>
      <c r="U145" s="82"/>
      <c r="V145" s="83"/>
      <c r="W145" s="77"/>
      <c r="X145" s="78"/>
      <c r="Y145" s="79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</row>
    <row r="146" ht="15.75" customHeight="1">
      <c r="A146" s="162"/>
      <c r="B146" s="76"/>
      <c r="C146" s="76"/>
      <c r="D146" s="77"/>
      <c r="E146" s="79"/>
      <c r="F146" s="78"/>
      <c r="G146" s="79"/>
      <c r="H146" s="76"/>
      <c r="I146" s="82"/>
      <c r="J146" s="83"/>
      <c r="K146" s="175"/>
      <c r="L146" s="80"/>
      <c r="M146" s="81"/>
      <c r="N146" s="175"/>
      <c r="O146" s="80"/>
      <c r="P146" s="81"/>
      <c r="Q146" s="76"/>
      <c r="R146" s="82"/>
      <c r="S146" s="83"/>
      <c r="T146" s="76"/>
      <c r="U146" s="82"/>
      <c r="V146" s="83"/>
      <c r="W146" s="77"/>
      <c r="X146" s="78"/>
      <c r="Y146" s="79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</row>
    <row r="147" ht="15.75" customHeight="1">
      <c r="A147" s="162"/>
      <c r="B147" s="76"/>
      <c r="C147" s="76"/>
      <c r="D147" s="77"/>
      <c r="E147" s="79"/>
      <c r="F147" s="78"/>
      <c r="G147" s="79"/>
      <c r="H147" s="76"/>
      <c r="I147" s="82"/>
      <c r="J147" s="83"/>
      <c r="K147" s="175"/>
      <c r="L147" s="80"/>
      <c r="M147" s="81"/>
      <c r="N147" s="175"/>
      <c r="O147" s="80"/>
      <c r="P147" s="81"/>
      <c r="Q147" s="76"/>
      <c r="R147" s="82"/>
      <c r="S147" s="83"/>
      <c r="T147" s="76"/>
      <c r="U147" s="82"/>
      <c r="V147" s="83"/>
      <c r="W147" s="77"/>
      <c r="X147" s="78"/>
      <c r="Y147" s="79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</row>
    <row r="148" ht="15.75" customHeight="1">
      <c r="A148" s="162"/>
      <c r="B148" s="76"/>
      <c r="C148" s="76"/>
      <c r="D148" s="77"/>
      <c r="E148" s="79"/>
      <c r="F148" s="78"/>
      <c r="G148" s="79"/>
      <c r="H148" s="76"/>
      <c r="I148" s="82"/>
      <c r="J148" s="83"/>
      <c r="K148" s="175"/>
      <c r="L148" s="80"/>
      <c r="M148" s="81"/>
      <c r="N148" s="175"/>
      <c r="O148" s="80"/>
      <c r="P148" s="81"/>
      <c r="Q148" s="76"/>
      <c r="R148" s="82"/>
      <c r="S148" s="83"/>
      <c r="T148" s="76"/>
      <c r="U148" s="82"/>
      <c r="V148" s="83"/>
      <c r="W148" s="77"/>
      <c r="X148" s="78"/>
      <c r="Y148" s="79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</row>
    <row r="149" ht="15.75" customHeight="1">
      <c r="A149" s="162"/>
      <c r="B149" s="76"/>
      <c r="C149" s="76"/>
      <c r="D149" s="77"/>
      <c r="E149" s="79"/>
      <c r="F149" s="78"/>
      <c r="G149" s="79"/>
      <c r="H149" s="76"/>
      <c r="I149" s="82"/>
      <c r="J149" s="83"/>
      <c r="K149" s="175"/>
      <c r="L149" s="80"/>
      <c r="M149" s="81"/>
      <c r="N149" s="175"/>
      <c r="O149" s="80"/>
      <c r="P149" s="81"/>
      <c r="Q149" s="76"/>
      <c r="R149" s="82"/>
      <c r="S149" s="83"/>
      <c r="T149" s="76"/>
      <c r="U149" s="82"/>
      <c r="V149" s="83"/>
      <c r="W149" s="77"/>
      <c r="X149" s="78"/>
      <c r="Y149" s="79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</row>
    <row r="150" ht="15.75" customHeight="1">
      <c r="A150" s="162"/>
      <c r="B150" s="76"/>
      <c r="C150" s="76"/>
      <c r="D150" s="77"/>
      <c r="E150" s="79"/>
      <c r="F150" s="78"/>
      <c r="G150" s="79"/>
      <c r="H150" s="76"/>
      <c r="I150" s="82"/>
      <c r="J150" s="83"/>
      <c r="K150" s="175"/>
      <c r="L150" s="80"/>
      <c r="M150" s="81"/>
      <c r="N150" s="175"/>
      <c r="O150" s="80"/>
      <c r="P150" s="81"/>
      <c r="Q150" s="76"/>
      <c r="R150" s="82"/>
      <c r="S150" s="83"/>
      <c r="T150" s="76"/>
      <c r="U150" s="82"/>
      <c r="V150" s="83"/>
      <c r="W150" s="77"/>
      <c r="X150" s="78"/>
      <c r="Y150" s="79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</row>
    <row r="151" ht="15.75" customHeight="1">
      <c r="A151" s="162"/>
      <c r="B151" s="76"/>
      <c r="C151" s="76"/>
      <c r="D151" s="77"/>
      <c r="E151" s="79"/>
      <c r="F151" s="78"/>
      <c r="G151" s="79"/>
      <c r="H151" s="76"/>
      <c r="I151" s="82"/>
      <c r="J151" s="83"/>
      <c r="K151" s="175"/>
      <c r="L151" s="80"/>
      <c r="M151" s="81"/>
      <c r="N151" s="175"/>
      <c r="O151" s="80"/>
      <c r="P151" s="81"/>
      <c r="Q151" s="76"/>
      <c r="R151" s="82"/>
      <c r="S151" s="83"/>
      <c r="T151" s="76"/>
      <c r="U151" s="82"/>
      <c r="V151" s="83"/>
      <c r="W151" s="77"/>
      <c r="X151" s="78"/>
      <c r="Y151" s="79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</row>
    <row r="152" ht="15.75" customHeight="1">
      <c r="A152" s="162"/>
      <c r="B152" s="76"/>
      <c r="C152" s="76"/>
      <c r="D152" s="77"/>
      <c r="E152" s="79"/>
      <c r="F152" s="78"/>
      <c r="G152" s="79"/>
      <c r="H152" s="76"/>
      <c r="I152" s="82"/>
      <c r="J152" s="83"/>
      <c r="K152" s="175"/>
      <c r="L152" s="80"/>
      <c r="M152" s="81"/>
      <c r="N152" s="175"/>
      <c r="O152" s="80"/>
      <c r="P152" s="81"/>
      <c r="Q152" s="76"/>
      <c r="R152" s="82"/>
      <c r="S152" s="83"/>
      <c r="T152" s="76"/>
      <c r="U152" s="82"/>
      <c r="V152" s="83"/>
      <c r="W152" s="77"/>
      <c r="X152" s="78"/>
      <c r="Y152" s="79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</row>
    <row r="153" ht="15.75" customHeight="1">
      <c r="A153" s="162"/>
      <c r="B153" s="76"/>
      <c r="C153" s="76"/>
      <c r="D153" s="77"/>
      <c r="E153" s="79"/>
      <c r="F153" s="78"/>
      <c r="G153" s="79"/>
      <c r="H153" s="76"/>
      <c r="I153" s="82"/>
      <c r="J153" s="83"/>
      <c r="K153" s="175"/>
      <c r="L153" s="80"/>
      <c r="M153" s="81"/>
      <c r="N153" s="175"/>
      <c r="O153" s="80"/>
      <c r="P153" s="81"/>
      <c r="Q153" s="76"/>
      <c r="R153" s="82"/>
      <c r="S153" s="83"/>
      <c r="T153" s="76"/>
      <c r="U153" s="82"/>
      <c r="V153" s="83"/>
      <c r="W153" s="77"/>
      <c r="X153" s="78"/>
      <c r="Y153" s="79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</row>
    <row r="154" ht="15.75" customHeight="1">
      <c r="A154" s="162"/>
      <c r="B154" s="76"/>
      <c r="C154" s="76"/>
      <c r="D154" s="77"/>
      <c r="E154" s="79"/>
      <c r="F154" s="78"/>
      <c r="G154" s="79"/>
      <c r="H154" s="76"/>
      <c r="I154" s="82"/>
      <c r="J154" s="83"/>
      <c r="K154" s="175"/>
      <c r="L154" s="80"/>
      <c r="M154" s="81"/>
      <c r="N154" s="175"/>
      <c r="O154" s="80"/>
      <c r="P154" s="81"/>
      <c r="Q154" s="76"/>
      <c r="R154" s="82"/>
      <c r="S154" s="83"/>
      <c r="T154" s="76"/>
      <c r="U154" s="82"/>
      <c r="V154" s="83"/>
      <c r="W154" s="77"/>
      <c r="X154" s="78"/>
      <c r="Y154" s="79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</row>
    <row r="155" ht="15.75" customHeight="1">
      <c r="A155" s="162"/>
      <c r="B155" s="76"/>
      <c r="C155" s="76"/>
      <c r="D155" s="77"/>
      <c r="E155" s="79"/>
      <c r="F155" s="78"/>
      <c r="G155" s="79"/>
      <c r="H155" s="76"/>
      <c r="I155" s="82"/>
      <c r="J155" s="83"/>
      <c r="K155" s="175"/>
      <c r="L155" s="80"/>
      <c r="M155" s="81"/>
      <c r="N155" s="175"/>
      <c r="O155" s="80"/>
      <c r="P155" s="81"/>
      <c r="Q155" s="76"/>
      <c r="R155" s="82"/>
      <c r="S155" s="83"/>
      <c r="T155" s="76"/>
      <c r="U155" s="82"/>
      <c r="V155" s="83"/>
      <c r="W155" s="77"/>
      <c r="X155" s="78"/>
      <c r="Y155" s="79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</row>
    <row r="156" ht="15.75" customHeight="1">
      <c r="A156" s="162"/>
      <c r="B156" s="76"/>
      <c r="C156" s="76"/>
      <c r="D156" s="77"/>
      <c r="E156" s="79"/>
      <c r="F156" s="78"/>
      <c r="G156" s="79"/>
      <c r="H156" s="76"/>
      <c r="I156" s="82"/>
      <c r="J156" s="83"/>
      <c r="K156" s="175"/>
      <c r="L156" s="80"/>
      <c r="M156" s="81"/>
      <c r="N156" s="175"/>
      <c r="O156" s="80"/>
      <c r="P156" s="81"/>
      <c r="Q156" s="76"/>
      <c r="R156" s="82"/>
      <c r="S156" s="83"/>
      <c r="T156" s="76"/>
      <c r="U156" s="82"/>
      <c r="V156" s="83"/>
      <c r="W156" s="77"/>
      <c r="X156" s="78"/>
      <c r="Y156" s="79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</row>
    <row r="157" ht="15.75" customHeight="1">
      <c r="A157" s="162"/>
      <c r="B157" s="76"/>
      <c r="C157" s="76"/>
      <c r="D157" s="77"/>
      <c r="E157" s="79"/>
      <c r="F157" s="78"/>
      <c r="G157" s="79"/>
      <c r="H157" s="76"/>
      <c r="I157" s="82"/>
      <c r="J157" s="83"/>
      <c r="K157" s="175"/>
      <c r="L157" s="80"/>
      <c r="M157" s="81"/>
      <c r="N157" s="175"/>
      <c r="O157" s="80"/>
      <c r="P157" s="81"/>
      <c r="Q157" s="76"/>
      <c r="R157" s="82"/>
      <c r="S157" s="83"/>
      <c r="T157" s="76"/>
      <c r="U157" s="82"/>
      <c r="V157" s="83"/>
      <c r="W157" s="77"/>
      <c r="X157" s="78"/>
      <c r="Y157" s="79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</row>
    <row r="158" ht="15.75" customHeight="1">
      <c r="A158" s="162"/>
      <c r="B158" s="76"/>
      <c r="C158" s="76"/>
      <c r="D158" s="77"/>
      <c r="E158" s="79"/>
      <c r="F158" s="78"/>
      <c r="G158" s="79"/>
      <c r="H158" s="76"/>
      <c r="I158" s="82"/>
      <c r="J158" s="83"/>
      <c r="K158" s="175"/>
      <c r="L158" s="80"/>
      <c r="M158" s="81"/>
      <c r="N158" s="175"/>
      <c r="O158" s="80"/>
      <c r="P158" s="81"/>
      <c r="Q158" s="76"/>
      <c r="R158" s="82"/>
      <c r="S158" s="83"/>
      <c r="T158" s="76"/>
      <c r="U158" s="82"/>
      <c r="V158" s="83"/>
      <c r="W158" s="77"/>
      <c r="X158" s="78"/>
      <c r="Y158" s="79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</row>
    <row r="159" ht="15.75" customHeight="1">
      <c r="A159" s="162"/>
      <c r="B159" s="76"/>
      <c r="C159" s="76"/>
      <c r="D159" s="77"/>
      <c r="E159" s="79"/>
      <c r="F159" s="78"/>
      <c r="G159" s="79"/>
      <c r="H159" s="76"/>
      <c r="I159" s="82"/>
      <c r="J159" s="83"/>
      <c r="K159" s="175"/>
      <c r="L159" s="80"/>
      <c r="M159" s="81"/>
      <c r="N159" s="175"/>
      <c r="O159" s="80"/>
      <c r="P159" s="81"/>
      <c r="Q159" s="76"/>
      <c r="R159" s="82"/>
      <c r="S159" s="83"/>
      <c r="T159" s="76"/>
      <c r="U159" s="82"/>
      <c r="V159" s="83"/>
      <c r="W159" s="77"/>
      <c r="X159" s="78"/>
      <c r="Y159" s="79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</row>
    <row r="160" ht="15.75" customHeight="1">
      <c r="A160" s="162"/>
      <c r="B160" s="76"/>
      <c r="C160" s="76"/>
      <c r="D160" s="77"/>
      <c r="E160" s="79"/>
      <c r="F160" s="78"/>
      <c r="G160" s="79"/>
      <c r="H160" s="76"/>
      <c r="I160" s="82"/>
      <c r="J160" s="83"/>
      <c r="K160" s="175"/>
      <c r="L160" s="80"/>
      <c r="M160" s="81"/>
      <c r="N160" s="175"/>
      <c r="O160" s="80"/>
      <c r="P160" s="81"/>
      <c r="Q160" s="76"/>
      <c r="R160" s="82"/>
      <c r="S160" s="83"/>
      <c r="T160" s="76"/>
      <c r="U160" s="82"/>
      <c r="V160" s="83"/>
      <c r="W160" s="77"/>
      <c r="X160" s="78"/>
      <c r="Y160" s="79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</row>
    <row r="161" ht="15.75" customHeight="1">
      <c r="A161" s="162"/>
      <c r="B161" s="76"/>
      <c r="C161" s="76"/>
      <c r="D161" s="77"/>
      <c r="E161" s="79"/>
      <c r="F161" s="78"/>
      <c r="G161" s="79"/>
      <c r="H161" s="76"/>
      <c r="I161" s="82"/>
      <c r="J161" s="83"/>
      <c r="K161" s="175"/>
      <c r="L161" s="80"/>
      <c r="M161" s="81"/>
      <c r="N161" s="175"/>
      <c r="O161" s="80"/>
      <c r="P161" s="81"/>
      <c r="Q161" s="76"/>
      <c r="R161" s="82"/>
      <c r="S161" s="83"/>
      <c r="T161" s="76"/>
      <c r="U161" s="82"/>
      <c r="V161" s="83"/>
      <c r="W161" s="77"/>
      <c r="X161" s="78"/>
      <c r="Y161" s="79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</row>
    <row r="162" ht="15.75" customHeight="1">
      <c r="A162" s="162"/>
      <c r="B162" s="76"/>
      <c r="C162" s="76"/>
      <c r="D162" s="77"/>
      <c r="E162" s="79"/>
      <c r="F162" s="78"/>
      <c r="G162" s="79"/>
      <c r="H162" s="76"/>
      <c r="I162" s="82"/>
      <c r="J162" s="83"/>
      <c r="K162" s="175"/>
      <c r="L162" s="80"/>
      <c r="M162" s="81"/>
      <c r="N162" s="175"/>
      <c r="O162" s="80"/>
      <c r="P162" s="81"/>
      <c r="Q162" s="76"/>
      <c r="R162" s="82"/>
      <c r="S162" s="83"/>
      <c r="T162" s="76"/>
      <c r="U162" s="82"/>
      <c r="V162" s="83"/>
      <c r="W162" s="77"/>
      <c r="X162" s="78"/>
      <c r="Y162" s="79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</row>
    <row r="163" ht="15.75" customHeight="1">
      <c r="A163" s="162"/>
      <c r="B163" s="76"/>
      <c r="C163" s="76"/>
      <c r="D163" s="77"/>
      <c r="E163" s="79"/>
      <c r="F163" s="78"/>
      <c r="G163" s="79"/>
      <c r="H163" s="76"/>
      <c r="I163" s="82"/>
      <c r="J163" s="83"/>
      <c r="K163" s="175"/>
      <c r="L163" s="80"/>
      <c r="M163" s="81"/>
      <c r="N163" s="175"/>
      <c r="O163" s="80"/>
      <c r="P163" s="81"/>
      <c r="Q163" s="76"/>
      <c r="R163" s="82"/>
      <c r="S163" s="83"/>
      <c r="T163" s="76"/>
      <c r="U163" s="82"/>
      <c r="V163" s="83"/>
      <c r="W163" s="77"/>
      <c r="X163" s="78"/>
      <c r="Y163" s="79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</row>
    <row r="164" ht="15.75" customHeight="1">
      <c r="A164" s="162"/>
      <c r="B164" s="76"/>
      <c r="C164" s="76"/>
      <c r="D164" s="77"/>
      <c r="E164" s="79"/>
      <c r="F164" s="78"/>
      <c r="G164" s="79"/>
      <c r="H164" s="76"/>
      <c r="I164" s="82"/>
      <c r="J164" s="83"/>
      <c r="K164" s="175"/>
      <c r="L164" s="80"/>
      <c r="M164" s="81"/>
      <c r="N164" s="175"/>
      <c r="O164" s="80"/>
      <c r="P164" s="81"/>
      <c r="Q164" s="76"/>
      <c r="R164" s="82"/>
      <c r="S164" s="83"/>
      <c r="T164" s="76"/>
      <c r="U164" s="82"/>
      <c r="V164" s="83"/>
      <c r="W164" s="77"/>
      <c r="X164" s="78"/>
      <c r="Y164" s="79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</row>
    <row r="165" ht="15.75" customHeight="1">
      <c r="A165" s="162"/>
      <c r="B165" s="76"/>
      <c r="C165" s="76"/>
      <c r="D165" s="77"/>
      <c r="E165" s="79"/>
      <c r="F165" s="78"/>
      <c r="G165" s="79"/>
      <c r="H165" s="76"/>
      <c r="I165" s="82"/>
      <c r="J165" s="83"/>
      <c r="K165" s="175"/>
      <c r="L165" s="80"/>
      <c r="M165" s="81"/>
      <c r="N165" s="175"/>
      <c r="O165" s="80"/>
      <c r="P165" s="81"/>
      <c r="Q165" s="76"/>
      <c r="R165" s="82"/>
      <c r="S165" s="83"/>
      <c r="T165" s="76"/>
      <c r="U165" s="82"/>
      <c r="V165" s="83"/>
      <c r="W165" s="77"/>
      <c r="X165" s="78"/>
      <c r="Y165" s="79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</row>
    <row r="166" ht="15.75" customHeight="1">
      <c r="A166" s="162"/>
      <c r="B166" s="76"/>
      <c r="C166" s="76"/>
      <c r="D166" s="77"/>
      <c r="E166" s="79"/>
      <c r="F166" s="78"/>
      <c r="G166" s="79"/>
      <c r="H166" s="76"/>
      <c r="I166" s="82"/>
      <c r="J166" s="83"/>
      <c r="K166" s="175"/>
      <c r="L166" s="80"/>
      <c r="M166" s="81"/>
      <c r="N166" s="175"/>
      <c r="O166" s="80"/>
      <c r="P166" s="81"/>
      <c r="Q166" s="76"/>
      <c r="R166" s="82"/>
      <c r="S166" s="83"/>
      <c r="T166" s="76"/>
      <c r="U166" s="82"/>
      <c r="V166" s="83"/>
      <c r="W166" s="77"/>
      <c r="X166" s="78"/>
      <c r="Y166" s="79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</row>
    <row r="167" ht="15.75" customHeight="1">
      <c r="A167" s="162"/>
      <c r="B167" s="76"/>
      <c r="C167" s="76"/>
      <c r="D167" s="77"/>
      <c r="E167" s="79"/>
      <c r="F167" s="78"/>
      <c r="G167" s="79"/>
      <c r="H167" s="76"/>
      <c r="I167" s="82"/>
      <c r="J167" s="83"/>
      <c r="K167" s="175"/>
      <c r="L167" s="80"/>
      <c r="M167" s="81"/>
      <c r="N167" s="175"/>
      <c r="O167" s="80"/>
      <c r="P167" s="81"/>
      <c r="Q167" s="76"/>
      <c r="R167" s="82"/>
      <c r="S167" s="83"/>
      <c r="T167" s="76"/>
      <c r="U167" s="82"/>
      <c r="V167" s="83"/>
      <c r="W167" s="77"/>
      <c r="X167" s="78"/>
      <c r="Y167" s="79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</row>
    <row r="168" ht="15.75" customHeight="1">
      <c r="A168" s="162"/>
      <c r="B168" s="76"/>
      <c r="C168" s="76"/>
      <c r="D168" s="77"/>
      <c r="E168" s="79"/>
      <c r="F168" s="78"/>
      <c r="G168" s="79"/>
      <c r="H168" s="76"/>
      <c r="I168" s="82"/>
      <c r="J168" s="83"/>
      <c r="K168" s="175"/>
      <c r="L168" s="80"/>
      <c r="M168" s="81"/>
      <c r="N168" s="175"/>
      <c r="O168" s="80"/>
      <c r="P168" s="81"/>
      <c r="Q168" s="76"/>
      <c r="R168" s="82"/>
      <c r="S168" s="83"/>
      <c r="T168" s="76"/>
      <c r="U168" s="82"/>
      <c r="V168" s="83"/>
      <c r="W168" s="77"/>
      <c r="X168" s="78"/>
      <c r="Y168" s="79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</row>
    <row r="169" ht="15.75" customHeight="1">
      <c r="A169" s="162"/>
      <c r="B169" s="76"/>
      <c r="C169" s="76"/>
      <c r="D169" s="77"/>
      <c r="E169" s="79"/>
      <c r="F169" s="78"/>
      <c r="G169" s="79"/>
      <c r="H169" s="76"/>
      <c r="I169" s="82"/>
      <c r="J169" s="83"/>
      <c r="K169" s="175"/>
      <c r="L169" s="80"/>
      <c r="M169" s="81"/>
      <c r="N169" s="175"/>
      <c r="O169" s="80"/>
      <c r="P169" s="81"/>
      <c r="Q169" s="76"/>
      <c r="R169" s="82"/>
      <c r="S169" s="83"/>
      <c r="T169" s="76"/>
      <c r="U169" s="82"/>
      <c r="V169" s="83"/>
      <c r="W169" s="77"/>
      <c r="X169" s="78"/>
      <c r="Y169" s="79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</row>
    <row r="170" ht="15.75" customHeight="1">
      <c r="A170" s="162"/>
      <c r="B170" s="76"/>
      <c r="C170" s="76"/>
      <c r="D170" s="77"/>
      <c r="E170" s="79"/>
      <c r="F170" s="78"/>
      <c r="G170" s="79"/>
      <c r="H170" s="76"/>
      <c r="I170" s="82"/>
      <c r="J170" s="83"/>
      <c r="K170" s="175"/>
      <c r="L170" s="80"/>
      <c r="M170" s="81"/>
      <c r="N170" s="175"/>
      <c r="O170" s="80"/>
      <c r="P170" s="81"/>
      <c r="Q170" s="76"/>
      <c r="R170" s="82"/>
      <c r="S170" s="83"/>
      <c r="T170" s="76"/>
      <c r="U170" s="82"/>
      <c r="V170" s="83"/>
      <c r="W170" s="77"/>
      <c r="X170" s="78"/>
      <c r="Y170" s="79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</row>
    <row r="171" ht="15.75" customHeight="1">
      <c r="A171" s="162"/>
      <c r="B171" s="76"/>
      <c r="C171" s="76"/>
      <c r="D171" s="77"/>
      <c r="E171" s="79"/>
      <c r="F171" s="78"/>
      <c r="G171" s="79"/>
      <c r="H171" s="76"/>
      <c r="I171" s="82"/>
      <c r="J171" s="83"/>
      <c r="K171" s="175"/>
      <c r="L171" s="80"/>
      <c r="M171" s="81"/>
      <c r="N171" s="175"/>
      <c r="O171" s="80"/>
      <c r="P171" s="81"/>
      <c r="Q171" s="76"/>
      <c r="R171" s="82"/>
      <c r="S171" s="83"/>
      <c r="T171" s="76"/>
      <c r="U171" s="82"/>
      <c r="V171" s="83"/>
      <c r="W171" s="77"/>
      <c r="X171" s="78"/>
      <c r="Y171" s="79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</row>
    <row r="172" ht="15.75" customHeight="1">
      <c r="A172" s="162"/>
      <c r="B172" s="76"/>
      <c r="C172" s="76"/>
      <c r="D172" s="77"/>
      <c r="E172" s="79"/>
      <c r="F172" s="78"/>
      <c r="G172" s="79"/>
      <c r="H172" s="76"/>
      <c r="I172" s="82"/>
      <c r="J172" s="83"/>
      <c r="K172" s="175"/>
      <c r="L172" s="80"/>
      <c r="M172" s="81"/>
      <c r="N172" s="175"/>
      <c r="O172" s="80"/>
      <c r="P172" s="81"/>
      <c r="Q172" s="76"/>
      <c r="R172" s="82"/>
      <c r="S172" s="83"/>
      <c r="T172" s="76"/>
      <c r="U172" s="82"/>
      <c r="V172" s="83"/>
      <c r="W172" s="77"/>
      <c r="X172" s="78"/>
      <c r="Y172" s="79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</row>
    <row r="173" ht="15.75" customHeight="1">
      <c r="A173" s="162"/>
      <c r="B173" s="76"/>
      <c r="C173" s="76"/>
      <c r="D173" s="77"/>
      <c r="E173" s="79"/>
      <c r="F173" s="78"/>
      <c r="G173" s="79"/>
      <c r="H173" s="76"/>
      <c r="I173" s="82"/>
      <c r="J173" s="83"/>
      <c r="K173" s="175"/>
      <c r="L173" s="80"/>
      <c r="M173" s="81"/>
      <c r="N173" s="175"/>
      <c r="O173" s="80"/>
      <c r="P173" s="81"/>
      <c r="Q173" s="76"/>
      <c r="R173" s="82"/>
      <c r="S173" s="83"/>
      <c r="T173" s="76"/>
      <c r="U173" s="82"/>
      <c r="V173" s="83"/>
      <c r="W173" s="77"/>
      <c r="X173" s="78"/>
      <c r="Y173" s="79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</row>
    <row r="174" ht="15.75" customHeight="1">
      <c r="A174" s="162"/>
      <c r="B174" s="76"/>
      <c r="C174" s="76"/>
      <c r="D174" s="77"/>
      <c r="E174" s="79"/>
      <c r="F174" s="78"/>
      <c r="G174" s="79"/>
      <c r="H174" s="76"/>
      <c r="I174" s="82"/>
      <c r="J174" s="83"/>
      <c r="K174" s="175"/>
      <c r="L174" s="80"/>
      <c r="M174" s="81"/>
      <c r="N174" s="175"/>
      <c r="O174" s="80"/>
      <c r="P174" s="81"/>
      <c r="Q174" s="76"/>
      <c r="R174" s="82"/>
      <c r="S174" s="83"/>
      <c r="T174" s="76"/>
      <c r="U174" s="82"/>
      <c r="V174" s="83"/>
      <c r="W174" s="77"/>
      <c r="X174" s="78"/>
      <c r="Y174" s="79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</row>
    <row r="175" ht="15.75" customHeight="1">
      <c r="A175" s="162"/>
      <c r="B175" s="76"/>
      <c r="C175" s="76"/>
      <c r="D175" s="77"/>
      <c r="E175" s="79"/>
      <c r="F175" s="78"/>
      <c r="G175" s="79"/>
      <c r="H175" s="76"/>
      <c r="I175" s="82"/>
      <c r="J175" s="83"/>
      <c r="K175" s="175"/>
      <c r="L175" s="80"/>
      <c r="M175" s="81"/>
      <c r="N175" s="175"/>
      <c r="O175" s="80"/>
      <c r="P175" s="81"/>
      <c r="Q175" s="76"/>
      <c r="R175" s="82"/>
      <c r="S175" s="83"/>
      <c r="T175" s="76"/>
      <c r="U175" s="82"/>
      <c r="V175" s="83"/>
      <c r="W175" s="77"/>
      <c r="X175" s="78"/>
      <c r="Y175" s="79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</row>
    <row r="176" ht="15.75" customHeight="1">
      <c r="A176" s="162"/>
      <c r="B176" s="76"/>
      <c r="C176" s="76"/>
      <c r="D176" s="77"/>
      <c r="E176" s="79"/>
      <c r="F176" s="78"/>
      <c r="G176" s="79"/>
      <c r="H176" s="76"/>
      <c r="I176" s="82"/>
      <c r="J176" s="83"/>
      <c r="K176" s="175"/>
      <c r="L176" s="80"/>
      <c r="M176" s="81"/>
      <c r="N176" s="175"/>
      <c r="O176" s="80"/>
      <c r="P176" s="81"/>
      <c r="Q176" s="76"/>
      <c r="R176" s="82"/>
      <c r="S176" s="83"/>
      <c r="T176" s="76"/>
      <c r="U176" s="82"/>
      <c r="V176" s="83"/>
      <c r="W176" s="77"/>
      <c r="X176" s="78"/>
      <c r="Y176" s="79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</row>
    <row r="177" ht="15.75" customHeight="1">
      <c r="A177" s="162"/>
      <c r="B177" s="76"/>
      <c r="C177" s="76"/>
      <c r="D177" s="77"/>
      <c r="E177" s="79"/>
      <c r="F177" s="78"/>
      <c r="G177" s="79"/>
      <c r="H177" s="76"/>
      <c r="I177" s="82"/>
      <c r="J177" s="83"/>
      <c r="K177" s="175"/>
      <c r="L177" s="80"/>
      <c r="M177" s="81"/>
      <c r="N177" s="175"/>
      <c r="O177" s="80"/>
      <c r="P177" s="81"/>
      <c r="Q177" s="76"/>
      <c r="R177" s="82"/>
      <c r="S177" s="83"/>
      <c r="T177" s="76"/>
      <c r="U177" s="82"/>
      <c r="V177" s="83"/>
      <c r="W177" s="77"/>
      <c r="X177" s="78"/>
      <c r="Y177" s="79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</row>
    <row r="178" ht="15.75" customHeight="1">
      <c r="A178" s="162"/>
      <c r="B178" s="76"/>
      <c r="C178" s="76"/>
      <c r="D178" s="77"/>
      <c r="E178" s="79"/>
      <c r="F178" s="78"/>
      <c r="G178" s="79"/>
      <c r="H178" s="76"/>
      <c r="I178" s="82"/>
      <c r="J178" s="83"/>
      <c r="K178" s="175"/>
      <c r="L178" s="80"/>
      <c r="M178" s="81"/>
      <c r="N178" s="175"/>
      <c r="O178" s="80"/>
      <c r="P178" s="81"/>
      <c r="Q178" s="76"/>
      <c r="R178" s="82"/>
      <c r="S178" s="83"/>
      <c r="T178" s="76"/>
      <c r="U178" s="82"/>
      <c r="V178" s="83"/>
      <c r="W178" s="77"/>
      <c r="X178" s="78"/>
      <c r="Y178" s="79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</row>
    <row r="179" ht="15.75" customHeight="1">
      <c r="A179" s="162"/>
      <c r="B179" s="76"/>
      <c r="C179" s="76"/>
      <c r="D179" s="77"/>
      <c r="E179" s="79"/>
      <c r="F179" s="78"/>
      <c r="G179" s="79"/>
      <c r="H179" s="76"/>
      <c r="I179" s="82"/>
      <c r="J179" s="83"/>
      <c r="K179" s="175"/>
      <c r="L179" s="80"/>
      <c r="M179" s="81"/>
      <c r="N179" s="175"/>
      <c r="O179" s="80"/>
      <c r="P179" s="81"/>
      <c r="Q179" s="76"/>
      <c r="R179" s="82"/>
      <c r="S179" s="83"/>
      <c r="T179" s="76"/>
      <c r="U179" s="82"/>
      <c r="V179" s="83"/>
      <c r="W179" s="77"/>
      <c r="X179" s="78"/>
      <c r="Y179" s="79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</row>
    <row r="180" ht="15.75" customHeight="1">
      <c r="A180" s="162"/>
      <c r="B180" s="76"/>
      <c r="C180" s="76"/>
      <c r="D180" s="77"/>
      <c r="E180" s="79"/>
      <c r="F180" s="78"/>
      <c r="G180" s="79"/>
      <c r="H180" s="76"/>
      <c r="I180" s="82"/>
      <c r="J180" s="83"/>
      <c r="K180" s="175"/>
      <c r="L180" s="80"/>
      <c r="M180" s="81"/>
      <c r="N180" s="175"/>
      <c r="O180" s="80"/>
      <c r="P180" s="81"/>
      <c r="Q180" s="76"/>
      <c r="R180" s="82"/>
      <c r="S180" s="83"/>
      <c r="T180" s="76"/>
      <c r="U180" s="82"/>
      <c r="V180" s="83"/>
      <c r="W180" s="77"/>
      <c r="X180" s="78"/>
      <c r="Y180" s="79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</row>
    <row r="181" ht="15.75" customHeight="1">
      <c r="A181" s="162"/>
      <c r="B181" s="76"/>
      <c r="C181" s="76"/>
      <c r="D181" s="77"/>
      <c r="E181" s="79"/>
      <c r="F181" s="78"/>
      <c r="G181" s="79"/>
      <c r="H181" s="76"/>
      <c r="I181" s="82"/>
      <c r="J181" s="83"/>
      <c r="K181" s="175"/>
      <c r="L181" s="80"/>
      <c r="M181" s="81"/>
      <c r="N181" s="175"/>
      <c r="O181" s="80"/>
      <c r="P181" s="81"/>
      <c r="Q181" s="76"/>
      <c r="R181" s="82"/>
      <c r="S181" s="83"/>
      <c r="T181" s="76"/>
      <c r="U181" s="82"/>
      <c r="V181" s="83"/>
      <c r="W181" s="77"/>
      <c r="X181" s="78"/>
      <c r="Y181" s="79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</row>
    <row r="182" ht="15.75" customHeight="1">
      <c r="A182" s="162"/>
      <c r="B182" s="76"/>
      <c r="C182" s="76"/>
      <c r="D182" s="77"/>
      <c r="E182" s="79"/>
      <c r="F182" s="78"/>
      <c r="G182" s="79"/>
      <c r="H182" s="76"/>
      <c r="I182" s="82"/>
      <c r="J182" s="83"/>
      <c r="K182" s="175"/>
      <c r="L182" s="80"/>
      <c r="M182" s="81"/>
      <c r="N182" s="175"/>
      <c r="O182" s="80"/>
      <c r="P182" s="81"/>
      <c r="Q182" s="76"/>
      <c r="R182" s="82"/>
      <c r="S182" s="83"/>
      <c r="T182" s="76"/>
      <c r="U182" s="82"/>
      <c r="V182" s="83"/>
      <c r="W182" s="77"/>
      <c r="X182" s="78"/>
      <c r="Y182" s="79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</row>
    <row r="183" ht="15.75" customHeight="1">
      <c r="A183" s="162"/>
      <c r="B183" s="76"/>
      <c r="C183" s="76"/>
      <c r="D183" s="77"/>
      <c r="E183" s="79"/>
      <c r="F183" s="78"/>
      <c r="G183" s="79"/>
      <c r="H183" s="76"/>
      <c r="I183" s="82"/>
      <c r="J183" s="83"/>
      <c r="K183" s="175"/>
      <c r="L183" s="80"/>
      <c r="M183" s="81"/>
      <c r="N183" s="175"/>
      <c r="O183" s="80"/>
      <c r="P183" s="81"/>
      <c r="Q183" s="76"/>
      <c r="R183" s="82"/>
      <c r="S183" s="83"/>
      <c r="T183" s="76"/>
      <c r="U183" s="82"/>
      <c r="V183" s="83"/>
      <c r="W183" s="77"/>
      <c r="X183" s="78"/>
      <c r="Y183" s="79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</row>
    <row r="184" ht="15.75" customHeight="1">
      <c r="A184" s="162"/>
      <c r="B184" s="76"/>
      <c r="C184" s="76"/>
      <c r="D184" s="77"/>
      <c r="E184" s="79"/>
      <c r="F184" s="78"/>
      <c r="G184" s="79"/>
      <c r="H184" s="76"/>
      <c r="I184" s="82"/>
      <c r="J184" s="83"/>
      <c r="K184" s="175"/>
      <c r="L184" s="80"/>
      <c r="M184" s="81"/>
      <c r="N184" s="175"/>
      <c r="O184" s="80"/>
      <c r="P184" s="81"/>
      <c r="Q184" s="76"/>
      <c r="R184" s="82"/>
      <c r="S184" s="83"/>
      <c r="T184" s="76"/>
      <c r="U184" s="82"/>
      <c r="V184" s="83"/>
      <c r="W184" s="77"/>
      <c r="X184" s="78"/>
      <c r="Y184" s="79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</row>
    <row r="185" ht="15.75" customHeight="1">
      <c r="A185" s="162"/>
      <c r="B185" s="76"/>
      <c r="C185" s="76"/>
      <c r="D185" s="77"/>
      <c r="E185" s="79"/>
      <c r="F185" s="78"/>
      <c r="G185" s="79"/>
      <c r="H185" s="76"/>
      <c r="I185" s="82"/>
      <c r="J185" s="83"/>
      <c r="K185" s="175"/>
      <c r="L185" s="80"/>
      <c r="M185" s="81"/>
      <c r="N185" s="175"/>
      <c r="O185" s="80"/>
      <c r="P185" s="81"/>
      <c r="Q185" s="76"/>
      <c r="R185" s="82"/>
      <c r="S185" s="83"/>
      <c r="T185" s="76"/>
      <c r="U185" s="82"/>
      <c r="V185" s="83"/>
      <c r="W185" s="77"/>
      <c r="X185" s="78"/>
      <c r="Y185" s="79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</row>
    <row r="186" ht="15.75" customHeight="1">
      <c r="A186" s="162"/>
      <c r="B186" s="76"/>
      <c r="C186" s="76"/>
      <c r="D186" s="77"/>
      <c r="E186" s="79"/>
      <c r="F186" s="78"/>
      <c r="G186" s="79"/>
      <c r="H186" s="76"/>
      <c r="I186" s="82"/>
      <c r="J186" s="83"/>
      <c r="K186" s="175"/>
      <c r="L186" s="80"/>
      <c r="M186" s="81"/>
      <c r="N186" s="175"/>
      <c r="O186" s="80"/>
      <c r="P186" s="81"/>
      <c r="Q186" s="76"/>
      <c r="R186" s="82"/>
      <c r="S186" s="83"/>
      <c r="T186" s="76"/>
      <c r="U186" s="82"/>
      <c r="V186" s="83"/>
      <c r="W186" s="77"/>
      <c r="X186" s="78"/>
      <c r="Y186" s="79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</row>
    <row r="187" ht="15.75" customHeight="1">
      <c r="A187" s="162"/>
      <c r="B187" s="76"/>
      <c r="C187" s="76"/>
      <c r="D187" s="77"/>
      <c r="E187" s="79"/>
      <c r="F187" s="78"/>
      <c r="G187" s="79"/>
      <c r="H187" s="76"/>
      <c r="I187" s="82"/>
      <c r="J187" s="83"/>
      <c r="K187" s="175"/>
      <c r="L187" s="80"/>
      <c r="M187" s="81"/>
      <c r="N187" s="175"/>
      <c r="O187" s="80"/>
      <c r="P187" s="81"/>
      <c r="Q187" s="76"/>
      <c r="R187" s="82"/>
      <c r="S187" s="83"/>
      <c r="T187" s="76"/>
      <c r="U187" s="82"/>
      <c r="V187" s="83"/>
      <c r="W187" s="77"/>
      <c r="X187" s="78"/>
      <c r="Y187" s="79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</row>
    <row r="188" ht="15.75" customHeight="1">
      <c r="A188" s="162"/>
      <c r="B188" s="76"/>
      <c r="C188" s="76"/>
      <c r="D188" s="77"/>
      <c r="E188" s="79"/>
      <c r="F188" s="78"/>
      <c r="G188" s="79"/>
      <c r="H188" s="76"/>
      <c r="I188" s="82"/>
      <c r="J188" s="83"/>
      <c r="K188" s="175"/>
      <c r="L188" s="80"/>
      <c r="M188" s="81"/>
      <c r="N188" s="175"/>
      <c r="O188" s="80"/>
      <c r="P188" s="81"/>
      <c r="Q188" s="76"/>
      <c r="R188" s="82"/>
      <c r="S188" s="83"/>
      <c r="T188" s="76"/>
      <c r="U188" s="82"/>
      <c r="V188" s="83"/>
      <c r="W188" s="77"/>
      <c r="X188" s="78"/>
      <c r="Y188" s="79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</row>
    <row r="189" ht="15.75" customHeight="1">
      <c r="A189" s="162"/>
      <c r="B189" s="76"/>
      <c r="C189" s="76"/>
      <c r="D189" s="77"/>
      <c r="E189" s="79"/>
      <c r="F189" s="78"/>
      <c r="G189" s="79"/>
      <c r="H189" s="76"/>
      <c r="I189" s="82"/>
      <c r="J189" s="83"/>
      <c r="K189" s="175"/>
      <c r="L189" s="80"/>
      <c r="M189" s="81"/>
      <c r="N189" s="175"/>
      <c r="O189" s="80"/>
      <c r="P189" s="81"/>
      <c r="Q189" s="76"/>
      <c r="R189" s="82"/>
      <c r="S189" s="83"/>
      <c r="T189" s="76"/>
      <c r="U189" s="82"/>
      <c r="V189" s="83"/>
      <c r="W189" s="77"/>
      <c r="X189" s="78"/>
      <c r="Y189" s="79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</row>
    <row r="190" ht="15.75" customHeight="1">
      <c r="A190" s="162"/>
      <c r="B190" s="76"/>
      <c r="C190" s="76"/>
      <c r="D190" s="77"/>
      <c r="E190" s="79"/>
      <c r="F190" s="78"/>
      <c r="G190" s="79"/>
      <c r="H190" s="76"/>
      <c r="I190" s="82"/>
      <c r="J190" s="83"/>
      <c r="K190" s="175"/>
      <c r="L190" s="80"/>
      <c r="M190" s="81"/>
      <c r="N190" s="175"/>
      <c r="O190" s="80"/>
      <c r="P190" s="81"/>
      <c r="Q190" s="76"/>
      <c r="R190" s="82"/>
      <c r="S190" s="83"/>
      <c r="T190" s="76"/>
      <c r="U190" s="82"/>
      <c r="V190" s="83"/>
      <c r="W190" s="77"/>
      <c r="X190" s="78"/>
      <c r="Y190" s="79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</row>
    <row r="191" ht="15.75" customHeight="1">
      <c r="A191" s="162"/>
      <c r="B191" s="76"/>
      <c r="C191" s="76"/>
      <c r="D191" s="77"/>
      <c r="E191" s="79"/>
      <c r="F191" s="78"/>
      <c r="G191" s="79"/>
      <c r="H191" s="76"/>
      <c r="I191" s="82"/>
      <c r="J191" s="83"/>
      <c r="K191" s="175"/>
      <c r="L191" s="80"/>
      <c r="M191" s="81"/>
      <c r="N191" s="175"/>
      <c r="O191" s="80"/>
      <c r="P191" s="81"/>
      <c r="Q191" s="76"/>
      <c r="R191" s="82"/>
      <c r="S191" s="83"/>
      <c r="T191" s="76"/>
      <c r="U191" s="82"/>
      <c r="V191" s="83"/>
      <c r="W191" s="77"/>
      <c r="X191" s="78"/>
      <c r="Y191" s="79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</row>
    <row r="192" ht="15.75" customHeight="1">
      <c r="A192" s="162"/>
      <c r="B192" s="76"/>
      <c r="C192" s="76"/>
      <c r="D192" s="77"/>
      <c r="E192" s="79"/>
      <c r="F192" s="78"/>
      <c r="G192" s="79"/>
      <c r="H192" s="76"/>
      <c r="I192" s="82"/>
      <c r="J192" s="83"/>
      <c r="K192" s="175"/>
      <c r="L192" s="80"/>
      <c r="M192" s="81"/>
      <c r="N192" s="175"/>
      <c r="O192" s="80"/>
      <c r="P192" s="81"/>
      <c r="Q192" s="76"/>
      <c r="R192" s="82"/>
      <c r="S192" s="83"/>
      <c r="T192" s="76"/>
      <c r="U192" s="82"/>
      <c r="V192" s="83"/>
      <c r="W192" s="77"/>
      <c r="X192" s="78"/>
      <c r="Y192" s="79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</row>
    <row r="193" ht="15.75" customHeight="1">
      <c r="A193" s="162"/>
      <c r="B193" s="76"/>
      <c r="C193" s="76"/>
      <c r="D193" s="77"/>
      <c r="E193" s="79"/>
      <c r="F193" s="78"/>
      <c r="G193" s="79"/>
      <c r="H193" s="76"/>
      <c r="I193" s="82"/>
      <c r="J193" s="83"/>
      <c r="K193" s="175"/>
      <c r="L193" s="80"/>
      <c r="M193" s="81"/>
      <c r="N193" s="175"/>
      <c r="O193" s="80"/>
      <c r="P193" s="81"/>
      <c r="Q193" s="76"/>
      <c r="R193" s="82"/>
      <c r="S193" s="83"/>
      <c r="T193" s="76"/>
      <c r="U193" s="82"/>
      <c r="V193" s="83"/>
      <c r="W193" s="77"/>
      <c r="X193" s="78"/>
      <c r="Y193" s="79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</row>
    <row r="194" ht="15.75" customHeight="1">
      <c r="A194" s="162"/>
      <c r="B194" s="76"/>
      <c r="C194" s="76"/>
      <c r="D194" s="77"/>
      <c r="E194" s="79"/>
      <c r="F194" s="78"/>
      <c r="G194" s="79"/>
      <c r="H194" s="76"/>
      <c r="I194" s="82"/>
      <c r="J194" s="83"/>
      <c r="K194" s="175"/>
      <c r="L194" s="80"/>
      <c r="M194" s="81"/>
      <c r="N194" s="175"/>
      <c r="O194" s="80"/>
      <c r="P194" s="81"/>
      <c r="Q194" s="76"/>
      <c r="R194" s="82"/>
      <c r="S194" s="83"/>
      <c r="T194" s="76"/>
      <c r="U194" s="82"/>
      <c r="V194" s="83"/>
      <c r="W194" s="77"/>
      <c r="X194" s="78"/>
      <c r="Y194" s="79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</row>
    <row r="195" ht="15.75" customHeight="1">
      <c r="A195" s="162"/>
      <c r="B195" s="76"/>
      <c r="C195" s="76"/>
      <c r="D195" s="77"/>
      <c r="E195" s="79"/>
      <c r="F195" s="78"/>
      <c r="G195" s="79"/>
      <c r="H195" s="76"/>
      <c r="I195" s="82"/>
      <c r="J195" s="83"/>
      <c r="K195" s="175"/>
      <c r="L195" s="80"/>
      <c r="M195" s="81"/>
      <c r="N195" s="175"/>
      <c r="O195" s="80"/>
      <c r="P195" s="81"/>
      <c r="Q195" s="76"/>
      <c r="R195" s="82"/>
      <c r="S195" s="83"/>
      <c r="T195" s="76"/>
      <c r="U195" s="82"/>
      <c r="V195" s="83"/>
      <c r="W195" s="77"/>
      <c r="X195" s="78"/>
      <c r="Y195" s="79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</row>
    <row r="196" ht="15.75" customHeight="1">
      <c r="A196" s="162"/>
      <c r="B196" s="76"/>
      <c r="C196" s="76"/>
      <c r="D196" s="77"/>
      <c r="E196" s="79"/>
      <c r="F196" s="78"/>
      <c r="G196" s="79"/>
      <c r="H196" s="76"/>
      <c r="I196" s="82"/>
      <c r="J196" s="83"/>
      <c r="K196" s="175"/>
      <c r="L196" s="80"/>
      <c r="M196" s="81"/>
      <c r="N196" s="175"/>
      <c r="O196" s="80"/>
      <c r="P196" s="81"/>
      <c r="Q196" s="76"/>
      <c r="R196" s="82"/>
      <c r="S196" s="83"/>
      <c r="T196" s="76"/>
      <c r="U196" s="82"/>
      <c r="V196" s="83"/>
      <c r="W196" s="77"/>
      <c r="X196" s="78"/>
      <c r="Y196" s="79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</row>
    <row r="197" ht="15.75" customHeight="1">
      <c r="A197" s="162"/>
      <c r="B197" s="76"/>
      <c r="C197" s="76"/>
      <c r="D197" s="77"/>
      <c r="E197" s="79"/>
      <c r="F197" s="78"/>
      <c r="G197" s="79"/>
      <c r="H197" s="76"/>
      <c r="I197" s="82"/>
      <c r="J197" s="83"/>
      <c r="K197" s="175"/>
      <c r="L197" s="80"/>
      <c r="M197" s="81"/>
      <c r="N197" s="175"/>
      <c r="O197" s="80"/>
      <c r="P197" s="81"/>
      <c r="Q197" s="76"/>
      <c r="R197" s="82"/>
      <c r="S197" s="83"/>
      <c r="T197" s="76"/>
      <c r="U197" s="82"/>
      <c r="V197" s="83"/>
      <c r="W197" s="77"/>
      <c r="X197" s="78"/>
      <c r="Y197" s="79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</row>
    <row r="198" ht="15.75" customHeight="1">
      <c r="A198" s="162"/>
      <c r="B198" s="76"/>
      <c r="C198" s="76"/>
      <c r="D198" s="77"/>
      <c r="E198" s="79"/>
      <c r="F198" s="78"/>
      <c r="G198" s="79"/>
      <c r="H198" s="76"/>
      <c r="I198" s="82"/>
      <c r="J198" s="83"/>
      <c r="K198" s="175"/>
      <c r="L198" s="80"/>
      <c r="M198" s="81"/>
      <c r="N198" s="175"/>
      <c r="O198" s="80"/>
      <c r="P198" s="81"/>
      <c r="Q198" s="76"/>
      <c r="R198" s="82"/>
      <c r="S198" s="83"/>
      <c r="T198" s="76"/>
      <c r="U198" s="82"/>
      <c r="V198" s="83"/>
      <c r="W198" s="77"/>
      <c r="X198" s="78"/>
      <c r="Y198" s="79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</row>
    <row r="199" ht="15.75" customHeight="1">
      <c r="A199" s="162"/>
      <c r="B199" s="76"/>
      <c r="C199" s="76"/>
      <c r="D199" s="77"/>
      <c r="E199" s="79"/>
      <c r="F199" s="78"/>
      <c r="G199" s="79"/>
      <c r="H199" s="76"/>
      <c r="I199" s="82"/>
      <c r="J199" s="83"/>
      <c r="K199" s="175"/>
      <c r="L199" s="80"/>
      <c r="M199" s="81"/>
      <c r="N199" s="175"/>
      <c r="O199" s="80"/>
      <c r="P199" s="81"/>
      <c r="Q199" s="76"/>
      <c r="R199" s="82"/>
      <c r="S199" s="83"/>
      <c r="T199" s="76"/>
      <c r="U199" s="82"/>
      <c r="V199" s="83"/>
      <c r="W199" s="77"/>
      <c r="X199" s="78"/>
      <c r="Y199" s="79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</row>
    <row r="200" ht="15.75" customHeight="1">
      <c r="A200" s="162"/>
      <c r="B200" s="76"/>
      <c r="C200" s="76"/>
      <c r="D200" s="77"/>
      <c r="E200" s="79"/>
      <c r="F200" s="78"/>
      <c r="G200" s="79"/>
      <c r="H200" s="76"/>
      <c r="I200" s="82"/>
      <c r="J200" s="83"/>
      <c r="K200" s="175"/>
      <c r="L200" s="80"/>
      <c r="M200" s="81"/>
      <c r="N200" s="175"/>
      <c r="O200" s="80"/>
      <c r="P200" s="81"/>
      <c r="Q200" s="76"/>
      <c r="R200" s="82"/>
      <c r="S200" s="83"/>
      <c r="T200" s="76"/>
      <c r="U200" s="82"/>
      <c r="V200" s="83"/>
      <c r="W200" s="77"/>
      <c r="X200" s="78"/>
      <c r="Y200" s="79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</row>
    <row r="201" ht="15.75" customHeight="1">
      <c r="A201" s="162"/>
      <c r="B201" s="76"/>
      <c r="C201" s="76"/>
      <c r="D201" s="77"/>
      <c r="E201" s="79"/>
      <c r="F201" s="78"/>
      <c r="G201" s="79"/>
      <c r="H201" s="76"/>
      <c r="I201" s="82"/>
      <c r="J201" s="83"/>
      <c r="K201" s="175"/>
      <c r="L201" s="80"/>
      <c r="M201" s="81"/>
      <c r="N201" s="175"/>
      <c r="O201" s="80"/>
      <c r="P201" s="81"/>
      <c r="Q201" s="76"/>
      <c r="R201" s="82"/>
      <c r="S201" s="83"/>
      <c r="T201" s="76"/>
      <c r="U201" s="82"/>
      <c r="V201" s="83"/>
      <c r="W201" s="77"/>
      <c r="X201" s="78"/>
      <c r="Y201" s="79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</row>
    <row r="202" ht="15.75" customHeight="1">
      <c r="A202" s="162"/>
      <c r="B202" s="76"/>
      <c r="C202" s="76"/>
      <c r="D202" s="77"/>
      <c r="E202" s="79"/>
      <c r="F202" s="78"/>
      <c r="G202" s="79"/>
      <c r="H202" s="76"/>
      <c r="I202" s="82"/>
      <c r="J202" s="83"/>
      <c r="K202" s="175"/>
      <c r="L202" s="80"/>
      <c r="M202" s="81"/>
      <c r="N202" s="175"/>
      <c r="O202" s="80"/>
      <c r="P202" s="81"/>
      <c r="Q202" s="76"/>
      <c r="R202" s="82"/>
      <c r="S202" s="83"/>
      <c r="T202" s="76"/>
      <c r="U202" s="82"/>
      <c r="V202" s="83"/>
      <c r="W202" s="77"/>
      <c r="X202" s="78"/>
      <c r="Y202" s="79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</row>
    <row r="203" ht="15.75" customHeight="1">
      <c r="A203" s="162"/>
      <c r="B203" s="76"/>
      <c r="C203" s="76"/>
      <c r="D203" s="77"/>
      <c r="E203" s="79"/>
      <c r="F203" s="78"/>
      <c r="G203" s="79"/>
      <c r="H203" s="76"/>
      <c r="I203" s="82"/>
      <c r="J203" s="83"/>
      <c r="K203" s="175"/>
      <c r="L203" s="80"/>
      <c r="M203" s="81"/>
      <c r="N203" s="175"/>
      <c r="O203" s="80"/>
      <c r="P203" s="81"/>
      <c r="Q203" s="76"/>
      <c r="R203" s="82"/>
      <c r="S203" s="83"/>
      <c r="T203" s="76"/>
      <c r="U203" s="82"/>
      <c r="V203" s="83"/>
      <c r="W203" s="77"/>
      <c r="X203" s="78"/>
      <c r="Y203" s="79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</row>
    <row r="204" ht="15.75" customHeight="1">
      <c r="A204" s="162"/>
      <c r="B204" s="76"/>
      <c r="C204" s="76"/>
      <c r="D204" s="77"/>
      <c r="E204" s="79"/>
      <c r="F204" s="78"/>
      <c r="G204" s="79"/>
      <c r="H204" s="76"/>
      <c r="I204" s="82"/>
      <c r="J204" s="83"/>
      <c r="K204" s="175"/>
      <c r="L204" s="80"/>
      <c r="M204" s="81"/>
      <c r="N204" s="175"/>
      <c r="O204" s="80"/>
      <c r="P204" s="81"/>
      <c r="Q204" s="76"/>
      <c r="R204" s="82"/>
      <c r="S204" s="83"/>
      <c r="T204" s="76"/>
      <c r="U204" s="82"/>
      <c r="V204" s="83"/>
      <c r="W204" s="77"/>
      <c r="X204" s="78"/>
      <c r="Y204" s="79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</row>
    <row r="205" ht="15.75" customHeight="1">
      <c r="A205" s="162"/>
      <c r="B205" s="76"/>
      <c r="C205" s="76"/>
      <c r="D205" s="77"/>
      <c r="E205" s="79"/>
      <c r="F205" s="78"/>
      <c r="G205" s="79"/>
      <c r="H205" s="76"/>
      <c r="I205" s="82"/>
      <c r="J205" s="83"/>
      <c r="K205" s="175"/>
      <c r="L205" s="80"/>
      <c r="M205" s="81"/>
      <c r="N205" s="175"/>
      <c r="O205" s="80"/>
      <c r="P205" s="81"/>
      <c r="Q205" s="76"/>
      <c r="R205" s="82"/>
      <c r="S205" s="83"/>
      <c r="T205" s="76"/>
      <c r="U205" s="82"/>
      <c r="V205" s="83"/>
      <c r="W205" s="77"/>
      <c r="X205" s="78"/>
      <c r="Y205" s="79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</row>
    <row r="206" ht="15.75" customHeight="1">
      <c r="A206" s="162"/>
      <c r="B206" s="76"/>
      <c r="C206" s="76"/>
      <c r="D206" s="77"/>
      <c r="E206" s="79"/>
      <c r="F206" s="78"/>
      <c r="G206" s="79"/>
      <c r="H206" s="76"/>
      <c r="I206" s="82"/>
      <c r="J206" s="83"/>
      <c r="K206" s="175"/>
      <c r="L206" s="80"/>
      <c r="M206" s="81"/>
      <c r="N206" s="175"/>
      <c r="O206" s="80"/>
      <c r="P206" s="81"/>
      <c r="Q206" s="76"/>
      <c r="R206" s="82"/>
      <c r="S206" s="83"/>
      <c r="T206" s="76"/>
      <c r="U206" s="82"/>
      <c r="V206" s="83"/>
      <c r="W206" s="77"/>
      <c r="X206" s="78"/>
      <c r="Y206" s="79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</row>
    <row r="207" ht="15.75" customHeight="1">
      <c r="A207" s="162"/>
      <c r="B207" s="76"/>
      <c r="C207" s="76"/>
      <c r="D207" s="77"/>
      <c r="E207" s="79"/>
      <c r="F207" s="78"/>
      <c r="G207" s="79"/>
      <c r="H207" s="76"/>
      <c r="I207" s="82"/>
      <c r="J207" s="83"/>
      <c r="K207" s="175"/>
      <c r="L207" s="80"/>
      <c r="M207" s="81"/>
      <c r="N207" s="175"/>
      <c r="O207" s="80"/>
      <c r="P207" s="81"/>
      <c r="Q207" s="76"/>
      <c r="R207" s="82"/>
      <c r="S207" s="83"/>
      <c r="T207" s="76"/>
      <c r="U207" s="82"/>
      <c r="V207" s="83"/>
      <c r="W207" s="77"/>
      <c r="X207" s="78"/>
      <c r="Y207" s="79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</row>
    <row r="208" ht="15.75" customHeight="1">
      <c r="A208" s="162"/>
      <c r="B208" s="76"/>
      <c r="C208" s="76"/>
      <c r="D208" s="77"/>
      <c r="E208" s="79"/>
      <c r="F208" s="78"/>
      <c r="G208" s="79"/>
      <c r="H208" s="76"/>
      <c r="I208" s="82"/>
      <c r="J208" s="83"/>
      <c r="K208" s="175"/>
      <c r="L208" s="80"/>
      <c r="M208" s="81"/>
      <c r="N208" s="175"/>
      <c r="O208" s="80"/>
      <c r="P208" s="81"/>
      <c r="Q208" s="76"/>
      <c r="R208" s="82"/>
      <c r="S208" s="83"/>
      <c r="T208" s="76"/>
      <c r="U208" s="82"/>
      <c r="V208" s="83"/>
      <c r="W208" s="77"/>
      <c r="X208" s="78"/>
      <c r="Y208" s="79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</row>
    <row r="209" ht="15.75" customHeight="1">
      <c r="A209" s="162"/>
      <c r="B209" s="76"/>
      <c r="C209" s="76"/>
      <c r="D209" s="77"/>
      <c r="E209" s="79"/>
      <c r="F209" s="78"/>
      <c r="G209" s="79"/>
      <c r="H209" s="76"/>
      <c r="I209" s="82"/>
      <c r="J209" s="83"/>
      <c r="K209" s="175"/>
      <c r="L209" s="80"/>
      <c r="M209" s="81"/>
      <c r="N209" s="175"/>
      <c r="O209" s="80"/>
      <c r="P209" s="81"/>
      <c r="Q209" s="76"/>
      <c r="R209" s="82"/>
      <c r="S209" s="83"/>
      <c r="T209" s="76"/>
      <c r="U209" s="82"/>
      <c r="V209" s="83"/>
      <c r="W209" s="77"/>
      <c r="X209" s="78"/>
      <c r="Y209" s="79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</row>
    <row r="210" ht="15.75" customHeight="1">
      <c r="A210" s="162"/>
      <c r="B210" s="76"/>
      <c r="C210" s="76"/>
      <c r="D210" s="77"/>
      <c r="E210" s="79"/>
      <c r="F210" s="78"/>
      <c r="G210" s="79"/>
      <c r="H210" s="76"/>
      <c r="I210" s="82"/>
      <c r="J210" s="83"/>
      <c r="K210" s="175"/>
      <c r="L210" s="80"/>
      <c r="M210" s="81"/>
      <c r="N210" s="175"/>
      <c r="O210" s="80"/>
      <c r="P210" s="81"/>
      <c r="Q210" s="76"/>
      <c r="R210" s="82"/>
      <c r="S210" s="83"/>
      <c r="T210" s="76"/>
      <c r="U210" s="82"/>
      <c r="V210" s="83"/>
      <c r="W210" s="77"/>
      <c r="X210" s="78"/>
      <c r="Y210" s="79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</row>
    <row r="211" ht="15.75" customHeight="1">
      <c r="A211" s="162"/>
      <c r="B211" s="76"/>
      <c r="C211" s="76"/>
      <c r="D211" s="77"/>
      <c r="E211" s="79"/>
      <c r="F211" s="78"/>
      <c r="G211" s="79"/>
      <c r="H211" s="76"/>
      <c r="I211" s="82"/>
      <c r="J211" s="83"/>
      <c r="K211" s="175"/>
      <c r="L211" s="80"/>
      <c r="M211" s="81"/>
      <c r="N211" s="175"/>
      <c r="O211" s="80"/>
      <c r="P211" s="81"/>
      <c r="Q211" s="76"/>
      <c r="R211" s="82"/>
      <c r="S211" s="83"/>
      <c r="T211" s="76"/>
      <c r="U211" s="82"/>
      <c r="V211" s="83"/>
      <c r="W211" s="77"/>
      <c r="X211" s="78"/>
      <c r="Y211" s="79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</row>
    <row r="212" ht="15.75" customHeight="1">
      <c r="A212" s="162"/>
      <c r="B212" s="76"/>
      <c r="C212" s="76"/>
      <c r="D212" s="77"/>
      <c r="E212" s="79"/>
      <c r="F212" s="78"/>
      <c r="G212" s="79"/>
      <c r="H212" s="76"/>
      <c r="I212" s="82"/>
      <c r="J212" s="83"/>
      <c r="K212" s="175"/>
      <c r="L212" s="80"/>
      <c r="M212" s="81"/>
      <c r="N212" s="175"/>
      <c r="O212" s="80"/>
      <c r="P212" s="81"/>
      <c r="Q212" s="76"/>
      <c r="R212" s="82"/>
      <c r="S212" s="83"/>
      <c r="T212" s="76"/>
      <c r="U212" s="82"/>
      <c r="V212" s="83"/>
      <c r="W212" s="77"/>
      <c r="X212" s="78"/>
      <c r="Y212" s="79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</row>
    <row r="213" ht="15.75" customHeight="1">
      <c r="A213" s="162"/>
      <c r="B213" s="76"/>
      <c r="C213" s="76"/>
      <c r="D213" s="77"/>
      <c r="E213" s="79"/>
      <c r="F213" s="78"/>
      <c r="G213" s="79"/>
      <c r="H213" s="76"/>
      <c r="I213" s="82"/>
      <c r="J213" s="83"/>
      <c r="K213" s="175"/>
      <c r="L213" s="80"/>
      <c r="M213" s="81"/>
      <c r="N213" s="175"/>
      <c r="O213" s="80"/>
      <c r="P213" s="81"/>
      <c r="Q213" s="76"/>
      <c r="R213" s="82"/>
      <c r="S213" s="83"/>
      <c r="T213" s="76"/>
      <c r="U213" s="82"/>
      <c r="V213" s="83"/>
      <c r="W213" s="77"/>
      <c r="X213" s="78"/>
      <c r="Y213" s="79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</row>
    <row r="214" ht="15.75" customHeight="1">
      <c r="A214" s="162"/>
      <c r="B214" s="76"/>
      <c r="C214" s="76"/>
      <c r="D214" s="77"/>
      <c r="E214" s="79"/>
      <c r="F214" s="78"/>
      <c r="G214" s="79"/>
      <c r="H214" s="76"/>
      <c r="I214" s="82"/>
      <c r="J214" s="83"/>
      <c r="K214" s="175"/>
      <c r="L214" s="80"/>
      <c r="M214" s="81"/>
      <c r="N214" s="175"/>
      <c r="O214" s="80"/>
      <c r="P214" s="81"/>
      <c r="Q214" s="76"/>
      <c r="R214" s="82"/>
      <c r="S214" s="83"/>
      <c r="T214" s="76"/>
      <c r="U214" s="82"/>
      <c r="V214" s="83"/>
      <c r="W214" s="77"/>
      <c r="X214" s="78"/>
      <c r="Y214" s="79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</row>
    <row r="215" ht="15.75" customHeight="1">
      <c r="A215" s="162"/>
      <c r="B215" s="76"/>
      <c r="C215" s="76"/>
      <c r="D215" s="77"/>
      <c r="E215" s="79"/>
      <c r="F215" s="78"/>
      <c r="G215" s="79"/>
      <c r="H215" s="76"/>
      <c r="I215" s="82"/>
      <c r="J215" s="83"/>
      <c r="K215" s="175"/>
      <c r="L215" s="80"/>
      <c r="M215" s="81"/>
      <c r="N215" s="175"/>
      <c r="O215" s="80"/>
      <c r="P215" s="81"/>
      <c r="Q215" s="76"/>
      <c r="R215" s="82"/>
      <c r="S215" s="83"/>
      <c r="T215" s="76"/>
      <c r="U215" s="82"/>
      <c r="V215" s="83"/>
      <c r="W215" s="77"/>
      <c r="X215" s="78"/>
      <c r="Y215" s="79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</row>
    <row r="216" ht="15.75" customHeight="1">
      <c r="A216" s="162"/>
      <c r="B216" s="76"/>
      <c r="C216" s="76"/>
      <c r="D216" s="77"/>
      <c r="E216" s="79"/>
      <c r="F216" s="78"/>
      <c r="G216" s="79"/>
      <c r="H216" s="76"/>
      <c r="I216" s="82"/>
      <c r="J216" s="83"/>
      <c r="K216" s="175"/>
      <c r="L216" s="80"/>
      <c r="M216" s="81"/>
      <c r="N216" s="175"/>
      <c r="O216" s="80"/>
      <c r="P216" s="81"/>
      <c r="Q216" s="76"/>
      <c r="R216" s="82"/>
      <c r="S216" s="83"/>
      <c r="T216" s="76"/>
      <c r="U216" s="82"/>
      <c r="V216" s="83"/>
      <c r="W216" s="77"/>
      <c r="X216" s="78"/>
      <c r="Y216" s="79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</row>
    <row r="217" ht="15.75" customHeight="1">
      <c r="A217" s="162"/>
      <c r="B217" s="76"/>
      <c r="C217" s="76"/>
      <c r="D217" s="77"/>
      <c r="E217" s="79"/>
      <c r="F217" s="78"/>
      <c r="G217" s="79"/>
      <c r="H217" s="76"/>
      <c r="I217" s="82"/>
      <c r="J217" s="83"/>
      <c r="K217" s="175"/>
      <c r="L217" s="80"/>
      <c r="M217" s="81"/>
      <c r="N217" s="175"/>
      <c r="O217" s="80"/>
      <c r="P217" s="81"/>
      <c r="Q217" s="76"/>
      <c r="R217" s="82"/>
      <c r="S217" s="83"/>
      <c r="T217" s="76"/>
      <c r="U217" s="82"/>
      <c r="V217" s="83"/>
      <c r="W217" s="77"/>
      <c r="X217" s="78"/>
      <c r="Y217" s="79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</row>
    <row r="218" ht="15.75" customHeight="1">
      <c r="A218" s="162"/>
      <c r="B218" s="76"/>
      <c r="C218" s="76"/>
      <c r="D218" s="77"/>
      <c r="E218" s="79"/>
      <c r="F218" s="78"/>
      <c r="G218" s="79"/>
      <c r="H218" s="76"/>
      <c r="I218" s="82"/>
      <c r="J218" s="83"/>
      <c r="K218" s="175"/>
      <c r="L218" s="80"/>
      <c r="M218" s="81"/>
      <c r="N218" s="175"/>
      <c r="O218" s="80"/>
      <c r="P218" s="81"/>
      <c r="Q218" s="76"/>
      <c r="R218" s="82"/>
      <c r="S218" s="83"/>
      <c r="T218" s="76"/>
      <c r="U218" s="82"/>
      <c r="V218" s="83"/>
      <c r="W218" s="77"/>
      <c r="X218" s="78"/>
      <c r="Y218" s="79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</row>
    <row r="219" ht="15.75" customHeight="1">
      <c r="A219" s="162"/>
      <c r="B219" s="76"/>
      <c r="C219" s="76"/>
      <c r="D219" s="77"/>
      <c r="E219" s="79"/>
      <c r="F219" s="78"/>
      <c r="G219" s="79"/>
      <c r="H219" s="76"/>
      <c r="I219" s="82"/>
      <c r="J219" s="83"/>
      <c r="K219" s="175"/>
      <c r="L219" s="80"/>
      <c r="M219" s="81"/>
      <c r="N219" s="175"/>
      <c r="O219" s="80"/>
      <c r="P219" s="81"/>
      <c r="Q219" s="76"/>
      <c r="R219" s="82"/>
      <c r="S219" s="83"/>
      <c r="T219" s="76"/>
      <c r="U219" s="82"/>
      <c r="V219" s="83"/>
      <c r="W219" s="77"/>
      <c r="X219" s="78"/>
      <c r="Y219" s="79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</row>
    <row r="220" ht="15.75" customHeight="1">
      <c r="A220" s="162"/>
      <c r="B220" s="76"/>
      <c r="C220" s="76"/>
      <c r="D220" s="77"/>
      <c r="E220" s="79"/>
      <c r="F220" s="78"/>
      <c r="G220" s="79"/>
      <c r="H220" s="76"/>
      <c r="I220" s="82"/>
      <c r="J220" s="83"/>
      <c r="K220" s="175"/>
      <c r="L220" s="80"/>
      <c r="M220" s="81"/>
      <c r="N220" s="175"/>
      <c r="O220" s="80"/>
      <c r="P220" s="81"/>
      <c r="Q220" s="76"/>
      <c r="R220" s="82"/>
      <c r="S220" s="83"/>
      <c r="T220" s="76"/>
      <c r="U220" s="82"/>
      <c r="V220" s="83"/>
      <c r="W220" s="77"/>
      <c r="X220" s="78"/>
      <c r="Y220" s="79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</row>
    <row r="221" ht="15.75" customHeight="1">
      <c r="A221" s="162"/>
      <c r="B221" s="76"/>
      <c r="C221" s="76"/>
      <c r="D221" s="77"/>
      <c r="E221" s="79"/>
      <c r="F221" s="78"/>
      <c r="G221" s="79"/>
      <c r="H221" s="76"/>
      <c r="I221" s="82"/>
      <c r="J221" s="83"/>
      <c r="K221" s="175"/>
      <c r="L221" s="80"/>
      <c r="M221" s="81"/>
      <c r="N221" s="175"/>
      <c r="O221" s="80"/>
      <c r="P221" s="81"/>
      <c r="Q221" s="76"/>
      <c r="R221" s="82"/>
      <c r="S221" s="83"/>
      <c r="T221" s="76"/>
      <c r="U221" s="82"/>
      <c r="V221" s="83"/>
      <c r="W221" s="77"/>
      <c r="X221" s="78"/>
      <c r="Y221" s="79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</row>
    <row r="222" ht="15.75" customHeight="1">
      <c r="A222" s="162"/>
      <c r="B222" s="76"/>
      <c r="C222" s="76"/>
      <c r="D222" s="77"/>
      <c r="E222" s="79"/>
      <c r="F222" s="78"/>
      <c r="G222" s="79"/>
      <c r="H222" s="76"/>
      <c r="I222" s="82"/>
      <c r="J222" s="83"/>
      <c r="K222" s="175"/>
      <c r="L222" s="80"/>
      <c r="M222" s="81"/>
      <c r="N222" s="175"/>
      <c r="O222" s="80"/>
      <c r="P222" s="81"/>
      <c r="Q222" s="76"/>
      <c r="R222" s="82"/>
      <c r="S222" s="83"/>
      <c r="T222" s="76"/>
      <c r="U222" s="82"/>
      <c r="V222" s="83"/>
      <c r="W222" s="77"/>
      <c r="X222" s="78"/>
      <c r="Y222" s="79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</row>
    <row r="223" ht="15.75" customHeight="1">
      <c r="A223" s="162"/>
      <c r="B223" s="76"/>
      <c r="C223" s="76"/>
      <c r="D223" s="77"/>
      <c r="E223" s="79"/>
      <c r="F223" s="78"/>
      <c r="G223" s="79"/>
      <c r="H223" s="76"/>
      <c r="I223" s="82"/>
      <c r="J223" s="83"/>
      <c r="K223" s="175"/>
      <c r="L223" s="80"/>
      <c r="M223" s="81"/>
      <c r="N223" s="175"/>
      <c r="O223" s="80"/>
      <c r="P223" s="81"/>
      <c r="Q223" s="76"/>
      <c r="R223" s="82"/>
      <c r="S223" s="83"/>
      <c r="T223" s="76"/>
      <c r="U223" s="82"/>
      <c r="V223" s="83"/>
      <c r="W223" s="77"/>
      <c r="X223" s="78"/>
      <c r="Y223" s="79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</row>
    <row r="224" ht="15.75" customHeight="1">
      <c r="A224" s="162"/>
      <c r="B224" s="76"/>
      <c r="C224" s="76"/>
      <c r="D224" s="77"/>
      <c r="E224" s="79"/>
      <c r="F224" s="78"/>
      <c r="G224" s="79"/>
      <c r="H224" s="76"/>
      <c r="I224" s="82"/>
      <c r="J224" s="83"/>
      <c r="K224" s="175"/>
      <c r="L224" s="80"/>
      <c r="M224" s="81"/>
      <c r="N224" s="175"/>
      <c r="O224" s="80"/>
      <c r="P224" s="81"/>
      <c r="Q224" s="76"/>
      <c r="R224" s="82"/>
      <c r="S224" s="83"/>
      <c r="T224" s="76"/>
      <c r="U224" s="82"/>
      <c r="V224" s="83"/>
      <c r="W224" s="77"/>
      <c r="X224" s="78"/>
      <c r="Y224" s="79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</row>
    <row r="225" ht="15.75" customHeight="1">
      <c r="A225" s="162"/>
      <c r="B225" s="76"/>
      <c r="C225" s="76"/>
      <c r="D225" s="77"/>
      <c r="E225" s="79"/>
      <c r="F225" s="78"/>
      <c r="G225" s="79"/>
      <c r="H225" s="76"/>
      <c r="I225" s="82"/>
      <c r="J225" s="83"/>
      <c r="K225" s="175"/>
      <c r="L225" s="80"/>
      <c r="M225" s="81"/>
      <c r="N225" s="175"/>
      <c r="O225" s="80"/>
      <c r="P225" s="81"/>
      <c r="Q225" s="76"/>
      <c r="R225" s="82"/>
      <c r="S225" s="83"/>
      <c r="T225" s="76"/>
      <c r="U225" s="82"/>
      <c r="V225" s="83"/>
      <c r="W225" s="77"/>
      <c r="X225" s="78"/>
      <c r="Y225" s="79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</row>
    <row r="226" ht="15.75" customHeight="1">
      <c r="A226" s="162"/>
      <c r="B226" s="76"/>
      <c r="C226" s="76"/>
      <c r="D226" s="77"/>
      <c r="E226" s="79"/>
      <c r="F226" s="78"/>
      <c r="G226" s="79"/>
      <c r="H226" s="76"/>
      <c r="I226" s="82"/>
      <c r="J226" s="83"/>
      <c r="K226" s="175"/>
      <c r="L226" s="80"/>
      <c r="M226" s="81"/>
      <c r="N226" s="175"/>
      <c r="O226" s="80"/>
      <c r="P226" s="81"/>
      <c r="Q226" s="76"/>
      <c r="R226" s="82"/>
      <c r="S226" s="83"/>
      <c r="T226" s="76"/>
      <c r="U226" s="82"/>
      <c r="V226" s="83"/>
      <c r="W226" s="77"/>
      <c r="X226" s="78"/>
      <c r="Y226" s="79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</row>
    <row r="227" ht="15.75" customHeight="1">
      <c r="A227" s="162"/>
      <c r="B227" s="76"/>
      <c r="C227" s="76"/>
      <c r="D227" s="77"/>
      <c r="E227" s="79"/>
      <c r="F227" s="78"/>
      <c r="G227" s="79"/>
      <c r="H227" s="76"/>
      <c r="I227" s="82"/>
      <c r="J227" s="83"/>
      <c r="K227" s="175"/>
      <c r="L227" s="80"/>
      <c r="M227" s="81"/>
      <c r="N227" s="175"/>
      <c r="O227" s="80"/>
      <c r="P227" s="81"/>
      <c r="Q227" s="76"/>
      <c r="R227" s="82"/>
      <c r="S227" s="83"/>
      <c r="T227" s="76"/>
      <c r="U227" s="82"/>
      <c r="V227" s="83"/>
      <c r="W227" s="77"/>
      <c r="X227" s="78"/>
      <c r="Y227" s="79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</row>
    <row r="228" ht="15.75" customHeight="1">
      <c r="A228" s="162"/>
      <c r="B228" s="76"/>
      <c r="C228" s="76"/>
      <c r="D228" s="77"/>
      <c r="E228" s="79"/>
      <c r="F228" s="78"/>
      <c r="G228" s="79"/>
      <c r="H228" s="76"/>
      <c r="I228" s="82"/>
      <c r="J228" s="83"/>
      <c r="K228" s="175"/>
      <c r="L228" s="80"/>
      <c r="M228" s="81"/>
      <c r="N228" s="175"/>
      <c r="O228" s="80"/>
      <c r="P228" s="81"/>
      <c r="Q228" s="76"/>
      <c r="R228" s="82"/>
      <c r="S228" s="83"/>
      <c r="T228" s="76"/>
      <c r="U228" s="82"/>
      <c r="V228" s="83"/>
      <c r="W228" s="77"/>
      <c r="X228" s="78"/>
      <c r="Y228" s="79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</row>
    <row r="229" ht="15.75" customHeight="1">
      <c r="A229" s="162"/>
      <c r="B229" s="76"/>
      <c r="C229" s="76"/>
      <c r="D229" s="77"/>
      <c r="E229" s="79"/>
      <c r="F229" s="78"/>
      <c r="G229" s="79"/>
      <c r="H229" s="76"/>
      <c r="I229" s="82"/>
      <c r="J229" s="83"/>
      <c r="K229" s="175"/>
      <c r="L229" s="80"/>
      <c r="M229" s="81"/>
      <c r="N229" s="175"/>
      <c r="O229" s="80"/>
      <c r="P229" s="81"/>
      <c r="Q229" s="76"/>
      <c r="R229" s="82"/>
      <c r="S229" s="83"/>
      <c r="T229" s="76"/>
      <c r="U229" s="82"/>
      <c r="V229" s="83"/>
      <c r="W229" s="77"/>
      <c r="X229" s="78"/>
      <c r="Y229" s="79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</row>
    <row r="230" ht="15.75" customHeight="1">
      <c r="A230" s="162"/>
      <c r="B230" s="76"/>
      <c r="C230" s="76"/>
      <c r="D230" s="77"/>
      <c r="E230" s="79"/>
      <c r="F230" s="78"/>
      <c r="G230" s="79"/>
      <c r="H230" s="76"/>
      <c r="I230" s="82"/>
      <c r="J230" s="83"/>
      <c r="K230" s="175"/>
      <c r="L230" s="80"/>
      <c r="M230" s="81"/>
      <c r="N230" s="175"/>
      <c r="O230" s="80"/>
      <c r="P230" s="81"/>
      <c r="Q230" s="76"/>
      <c r="R230" s="82"/>
      <c r="S230" s="83"/>
      <c r="T230" s="76"/>
      <c r="U230" s="82"/>
      <c r="V230" s="83"/>
      <c r="W230" s="77"/>
      <c r="X230" s="78"/>
      <c r="Y230" s="79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</row>
    <row r="231" ht="15.75" customHeight="1">
      <c r="A231" s="162"/>
      <c r="B231" s="76"/>
      <c r="C231" s="76"/>
      <c r="D231" s="77"/>
      <c r="E231" s="79"/>
      <c r="F231" s="78"/>
      <c r="G231" s="79"/>
      <c r="H231" s="76"/>
      <c r="I231" s="82"/>
      <c r="J231" s="83"/>
      <c r="K231" s="175"/>
      <c r="L231" s="80"/>
      <c r="M231" s="81"/>
      <c r="N231" s="175"/>
      <c r="O231" s="80"/>
      <c r="P231" s="81"/>
      <c r="Q231" s="76"/>
      <c r="R231" s="82"/>
      <c r="S231" s="83"/>
      <c r="T231" s="76"/>
      <c r="U231" s="82"/>
      <c r="V231" s="83"/>
      <c r="W231" s="77"/>
      <c r="X231" s="78"/>
      <c r="Y231" s="79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</row>
    <row r="232" ht="15.75" customHeight="1">
      <c r="A232" s="162"/>
      <c r="B232" s="76"/>
      <c r="C232" s="76"/>
      <c r="D232" s="77"/>
      <c r="E232" s="79"/>
      <c r="F232" s="78"/>
      <c r="G232" s="79"/>
      <c r="H232" s="76"/>
      <c r="I232" s="82"/>
      <c r="J232" s="83"/>
      <c r="K232" s="175"/>
      <c r="L232" s="80"/>
      <c r="M232" s="81"/>
      <c r="N232" s="175"/>
      <c r="O232" s="80"/>
      <c r="P232" s="81"/>
      <c r="Q232" s="76"/>
      <c r="R232" s="82"/>
      <c r="S232" s="83"/>
      <c r="T232" s="76"/>
      <c r="U232" s="82"/>
      <c r="V232" s="83"/>
      <c r="W232" s="77"/>
      <c r="X232" s="78"/>
      <c r="Y232" s="79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</row>
    <row r="233" ht="15.75" customHeight="1">
      <c r="A233" s="162"/>
      <c r="B233" s="76"/>
      <c r="C233" s="76"/>
      <c r="D233" s="77"/>
      <c r="E233" s="79"/>
      <c r="F233" s="78"/>
      <c r="G233" s="79"/>
      <c r="H233" s="76"/>
      <c r="I233" s="82"/>
      <c r="J233" s="83"/>
      <c r="K233" s="175"/>
      <c r="L233" s="80"/>
      <c r="M233" s="81"/>
      <c r="N233" s="175"/>
      <c r="O233" s="80"/>
      <c r="P233" s="81"/>
      <c r="Q233" s="76"/>
      <c r="R233" s="82"/>
      <c r="S233" s="83"/>
      <c r="T233" s="76"/>
      <c r="U233" s="82"/>
      <c r="V233" s="83"/>
      <c r="W233" s="77"/>
      <c r="X233" s="78"/>
      <c r="Y233" s="79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</row>
    <row r="234" ht="15.75" customHeight="1">
      <c r="A234" s="162"/>
      <c r="B234" s="76"/>
      <c r="C234" s="76"/>
      <c r="D234" s="77"/>
      <c r="E234" s="79"/>
      <c r="F234" s="78"/>
      <c r="G234" s="79"/>
      <c r="H234" s="76"/>
      <c r="I234" s="82"/>
      <c r="J234" s="83"/>
      <c r="K234" s="175"/>
      <c r="L234" s="80"/>
      <c r="M234" s="81"/>
      <c r="N234" s="175"/>
      <c r="O234" s="80"/>
      <c r="P234" s="81"/>
      <c r="Q234" s="76"/>
      <c r="R234" s="82"/>
      <c r="S234" s="83"/>
      <c r="T234" s="76"/>
      <c r="U234" s="82"/>
      <c r="V234" s="83"/>
      <c r="W234" s="77"/>
      <c r="X234" s="78"/>
      <c r="Y234" s="79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</row>
    <row r="235" ht="15.75" customHeight="1">
      <c r="A235" s="162"/>
      <c r="B235" s="76"/>
      <c r="C235" s="76"/>
      <c r="D235" s="77"/>
      <c r="E235" s="79"/>
      <c r="F235" s="78"/>
      <c r="G235" s="79"/>
      <c r="H235" s="76"/>
      <c r="I235" s="82"/>
      <c r="J235" s="83"/>
      <c r="K235" s="175"/>
      <c r="L235" s="80"/>
      <c r="M235" s="81"/>
      <c r="N235" s="175"/>
      <c r="O235" s="80"/>
      <c r="P235" s="81"/>
      <c r="Q235" s="76"/>
      <c r="R235" s="82"/>
      <c r="S235" s="83"/>
      <c r="T235" s="76"/>
      <c r="U235" s="82"/>
      <c r="V235" s="83"/>
      <c r="W235" s="77"/>
      <c r="X235" s="78"/>
      <c r="Y235" s="79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</row>
    <row r="236" ht="15.75" customHeight="1">
      <c r="A236" s="162"/>
      <c r="B236" s="76"/>
      <c r="C236" s="76"/>
      <c r="D236" s="77"/>
      <c r="E236" s="79"/>
      <c r="F236" s="78"/>
      <c r="G236" s="79"/>
      <c r="H236" s="76"/>
      <c r="I236" s="82"/>
      <c r="J236" s="83"/>
      <c r="K236" s="175"/>
      <c r="L236" s="80"/>
      <c r="M236" s="81"/>
      <c r="N236" s="175"/>
      <c r="O236" s="80"/>
      <c r="P236" s="81"/>
      <c r="Q236" s="76"/>
      <c r="R236" s="82"/>
      <c r="S236" s="83"/>
      <c r="T236" s="76"/>
      <c r="U236" s="82"/>
      <c r="V236" s="83"/>
      <c r="W236" s="77"/>
      <c r="X236" s="78"/>
      <c r="Y236" s="79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  <c r="AO236" s="76"/>
    </row>
    <row r="237" ht="15.75" customHeight="1">
      <c r="A237" s="162"/>
      <c r="B237" s="76"/>
      <c r="C237" s="76"/>
      <c r="D237" s="77"/>
      <c r="E237" s="79"/>
      <c r="F237" s="78"/>
      <c r="G237" s="79"/>
      <c r="H237" s="76"/>
      <c r="I237" s="82"/>
      <c r="J237" s="83"/>
      <c r="K237" s="175"/>
      <c r="L237" s="80"/>
      <c r="M237" s="81"/>
      <c r="N237" s="175"/>
      <c r="O237" s="80"/>
      <c r="P237" s="81"/>
      <c r="Q237" s="76"/>
      <c r="R237" s="82"/>
      <c r="S237" s="83"/>
      <c r="T237" s="76"/>
      <c r="U237" s="82"/>
      <c r="V237" s="83"/>
      <c r="W237" s="77"/>
      <c r="X237" s="78"/>
      <c r="Y237" s="79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  <c r="AO237" s="76"/>
    </row>
    <row r="238" ht="15.75" customHeight="1">
      <c r="A238" s="162"/>
      <c r="B238" s="76"/>
      <c r="C238" s="76"/>
      <c r="D238" s="77"/>
      <c r="E238" s="79"/>
      <c r="F238" s="78"/>
      <c r="G238" s="79"/>
      <c r="H238" s="76"/>
      <c r="I238" s="82"/>
      <c r="J238" s="83"/>
      <c r="K238" s="175"/>
      <c r="L238" s="80"/>
      <c r="M238" s="81"/>
      <c r="N238" s="175"/>
      <c r="O238" s="80"/>
      <c r="P238" s="81"/>
      <c r="Q238" s="76"/>
      <c r="R238" s="82"/>
      <c r="S238" s="83"/>
      <c r="T238" s="76"/>
      <c r="U238" s="82"/>
      <c r="V238" s="83"/>
      <c r="W238" s="77"/>
      <c r="X238" s="78"/>
      <c r="Y238" s="79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  <c r="AO238" s="76"/>
    </row>
    <row r="239" ht="15.75" customHeight="1">
      <c r="A239" s="162"/>
      <c r="B239" s="76"/>
      <c r="C239" s="76"/>
      <c r="D239" s="77"/>
      <c r="E239" s="79"/>
      <c r="F239" s="78"/>
      <c r="G239" s="79"/>
      <c r="H239" s="76"/>
      <c r="I239" s="82"/>
      <c r="J239" s="83"/>
      <c r="K239" s="175"/>
      <c r="L239" s="80"/>
      <c r="M239" s="81"/>
      <c r="N239" s="175"/>
      <c r="O239" s="80"/>
      <c r="P239" s="81"/>
      <c r="Q239" s="76"/>
      <c r="R239" s="82"/>
      <c r="S239" s="83"/>
      <c r="T239" s="76"/>
      <c r="U239" s="82"/>
      <c r="V239" s="83"/>
      <c r="W239" s="77"/>
      <c r="X239" s="78"/>
      <c r="Y239" s="79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  <c r="AO239" s="76"/>
    </row>
    <row r="240" ht="15.75" customHeight="1">
      <c r="A240" s="162"/>
      <c r="B240" s="76"/>
      <c r="C240" s="76"/>
      <c r="D240" s="77"/>
      <c r="E240" s="79"/>
      <c r="F240" s="78"/>
      <c r="G240" s="79"/>
      <c r="H240" s="76"/>
      <c r="I240" s="82"/>
      <c r="J240" s="83"/>
      <c r="K240" s="175"/>
      <c r="L240" s="80"/>
      <c r="M240" s="81"/>
      <c r="N240" s="175"/>
      <c r="O240" s="80"/>
      <c r="P240" s="81"/>
      <c r="Q240" s="76"/>
      <c r="R240" s="82"/>
      <c r="S240" s="83"/>
      <c r="T240" s="76"/>
      <c r="U240" s="82"/>
      <c r="V240" s="83"/>
      <c r="W240" s="77"/>
      <c r="X240" s="78"/>
      <c r="Y240" s="79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  <c r="AO240" s="76"/>
    </row>
    <row r="241" ht="15.75" customHeight="1">
      <c r="A241" s="162"/>
      <c r="B241" s="76"/>
      <c r="C241" s="76"/>
      <c r="D241" s="77"/>
      <c r="E241" s="79"/>
      <c r="F241" s="78"/>
      <c r="G241" s="79"/>
      <c r="H241" s="76"/>
      <c r="I241" s="82"/>
      <c r="J241" s="83"/>
      <c r="K241" s="175"/>
      <c r="L241" s="80"/>
      <c r="M241" s="81"/>
      <c r="N241" s="175"/>
      <c r="O241" s="80"/>
      <c r="P241" s="81"/>
      <c r="Q241" s="76"/>
      <c r="R241" s="82"/>
      <c r="S241" s="83"/>
      <c r="T241" s="76"/>
      <c r="U241" s="82"/>
      <c r="V241" s="83"/>
      <c r="W241" s="77"/>
      <c r="X241" s="78"/>
      <c r="Y241" s="79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  <c r="AO241" s="76"/>
    </row>
    <row r="242" ht="15.75" customHeight="1">
      <c r="A242" s="162"/>
      <c r="B242" s="76"/>
      <c r="C242" s="76"/>
      <c r="D242" s="77"/>
      <c r="E242" s="79"/>
      <c r="F242" s="78"/>
      <c r="G242" s="79"/>
      <c r="H242" s="76"/>
      <c r="I242" s="82"/>
      <c r="J242" s="83"/>
      <c r="K242" s="175"/>
      <c r="L242" s="80"/>
      <c r="M242" s="81"/>
      <c r="N242" s="175"/>
      <c r="O242" s="80"/>
      <c r="P242" s="81"/>
      <c r="Q242" s="76"/>
      <c r="R242" s="82"/>
      <c r="S242" s="83"/>
      <c r="T242" s="76"/>
      <c r="U242" s="82"/>
      <c r="V242" s="83"/>
      <c r="W242" s="77"/>
      <c r="X242" s="78"/>
      <c r="Y242" s="79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  <c r="AO242" s="76"/>
    </row>
    <row r="243" ht="15.75" customHeight="1">
      <c r="A243" s="162"/>
      <c r="B243" s="76"/>
      <c r="C243" s="76"/>
      <c r="D243" s="77"/>
      <c r="E243" s="79"/>
      <c r="F243" s="78"/>
      <c r="G243" s="79"/>
      <c r="H243" s="76"/>
      <c r="I243" s="82"/>
      <c r="J243" s="83"/>
      <c r="K243" s="175"/>
      <c r="L243" s="80"/>
      <c r="M243" s="81"/>
      <c r="N243" s="175"/>
      <c r="O243" s="80"/>
      <c r="P243" s="81"/>
      <c r="Q243" s="76"/>
      <c r="R243" s="82"/>
      <c r="S243" s="83"/>
      <c r="T243" s="76"/>
      <c r="U243" s="82"/>
      <c r="V243" s="83"/>
      <c r="W243" s="77"/>
      <c r="X243" s="78"/>
      <c r="Y243" s="79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  <c r="AO243" s="76"/>
    </row>
    <row r="244" ht="15.75" customHeight="1">
      <c r="A244" s="162"/>
      <c r="B244" s="76"/>
      <c r="C244" s="76"/>
      <c r="D244" s="77"/>
      <c r="E244" s="79"/>
      <c r="F244" s="78"/>
      <c r="G244" s="79"/>
      <c r="H244" s="76"/>
      <c r="I244" s="82"/>
      <c r="J244" s="83"/>
      <c r="K244" s="175"/>
      <c r="L244" s="80"/>
      <c r="M244" s="81"/>
      <c r="N244" s="175"/>
      <c r="O244" s="80"/>
      <c r="P244" s="81"/>
      <c r="Q244" s="76"/>
      <c r="R244" s="82"/>
      <c r="S244" s="83"/>
      <c r="T244" s="76"/>
      <c r="U244" s="82"/>
      <c r="V244" s="83"/>
      <c r="W244" s="77"/>
      <c r="X244" s="78"/>
      <c r="Y244" s="79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  <c r="AO244" s="76"/>
    </row>
    <row r="245" ht="15.75" customHeight="1">
      <c r="A245" s="162"/>
      <c r="B245" s="76"/>
      <c r="C245" s="76"/>
      <c r="D245" s="77"/>
      <c r="E245" s="79"/>
      <c r="F245" s="78"/>
      <c r="G245" s="79"/>
      <c r="H245" s="76"/>
      <c r="I245" s="82"/>
      <c r="J245" s="83"/>
      <c r="K245" s="175"/>
      <c r="L245" s="80"/>
      <c r="M245" s="81"/>
      <c r="N245" s="175"/>
      <c r="O245" s="80"/>
      <c r="P245" s="81"/>
      <c r="Q245" s="76"/>
      <c r="R245" s="82"/>
      <c r="S245" s="83"/>
      <c r="T245" s="76"/>
      <c r="U245" s="82"/>
      <c r="V245" s="83"/>
      <c r="W245" s="77"/>
      <c r="X245" s="78"/>
      <c r="Y245" s="79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6"/>
    </row>
    <row r="246" ht="15.75" customHeight="1">
      <c r="A246" s="162"/>
      <c r="B246" s="76"/>
      <c r="C246" s="76"/>
      <c r="D246" s="77"/>
      <c r="E246" s="79"/>
      <c r="F246" s="78"/>
      <c r="G246" s="79"/>
      <c r="H246" s="76"/>
      <c r="I246" s="82"/>
      <c r="J246" s="83"/>
      <c r="K246" s="175"/>
      <c r="L246" s="80"/>
      <c r="M246" s="81"/>
      <c r="N246" s="175"/>
      <c r="O246" s="80"/>
      <c r="P246" s="81"/>
      <c r="Q246" s="76"/>
      <c r="R246" s="82"/>
      <c r="S246" s="83"/>
      <c r="T246" s="76"/>
      <c r="U246" s="82"/>
      <c r="V246" s="83"/>
      <c r="W246" s="77"/>
      <c r="X246" s="78"/>
      <c r="Y246" s="79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</row>
    <row r="247" ht="15.75" customHeight="1">
      <c r="A247" s="162"/>
      <c r="B247" s="76"/>
      <c r="C247" s="76"/>
      <c r="D247" s="77"/>
      <c r="E247" s="79"/>
      <c r="F247" s="78"/>
      <c r="G247" s="79"/>
      <c r="H247" s="76"/>
      <c r="I247" s="82"/>
      <c r="J247" s="83"/>
      <c r="K247" s="175"/>
      <c r="L247" s="80"/>
      <c r="M247" s="81"/>
      <c r="N247" s="175"/>
      <c r="O247" s="80"/>
      <c r="P247" s="81"/>
      <c r="Q247" s="76"/>
      <c r="R247" s="82"/>
      <c r="S247" s="83"/>
      <c r="T247" s="76"/>
      <c r="U247" s="82"/>
      <c r="V247" s="83"/>
      <c r="W247" s="77"/>
      <c r="X247" s="78"/>
      <c r="Y247" s="79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</row>
    <row r="248" ht="15.75" customHeight="1">
      <c r="A248" s="162"/>
      <c r="B248" s="76"/>
      <c r="C248" s="76"/>
      <c r="D248" s="77"/>
      <c r="E248" s="79"/>
      <c r="F248" s="78"/>
      <c r="G248" s="79"/>
      <c r="H248" s="76"/>
      <c r="I248" s="82"/>
      <c r="J248" s="83"/>
      <c r="K248" s="175"/>
      <c r="L248" s="80"/>
      <c r="M248" s="81"/>
      <c r="N248" s="175"/>
      <c r="O248" s="80"/>
      <c r="P248" s="81"/>
      <c r="Q248" s="76"/>
      <c r="R248" s="82"/>
      <c r="S248" s="83"/>
      <c r="T248" s="76"/>
      <c r="U248" s="82"/>
      <c r="V248" s="83"/>
      <c r="W248" s="77"/>
      <c r="X248" s="78"/>
      <c r="Y248" s="79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</row>
    <row r="249" ht="15.75" customHeight="1">
      <c r="A249" s="162"/>
      <c r="B249" s="76"/>
      <c r="C249" s="76"/>
      <c r="D249" s="77"/>
      <c r="E249" s="79"/>
      <c r="F249" s="78"/>
      <c r="G249" s="79"/>
      <c r="H249" s="76"/>
      <c r="I249" s="82"/>
      <c r="J249" s="83"/>
      <c r="K249" s="175"/>
      <c r="L249" s="80"/>
      <c r="M249" s="81"/>
      <c r="N249" s="175"/>
      <c r="O249" s="80"/>
      <c r="P249" s="81"/>
      <c r="Q249" s="76"/>
      <c r="R249" s="82"/>
      <c r="S249" s="83"/>
      <c r="T249" s="76"/>
      <c r="U249" s="82"/>
      <c r="V249" s="83"/>
      <c r="W249" s="77"/>
      <c r="X249" s="78"/>
      <c r="Y249" s="79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</row>
    <row r="250" ht="15.75" customHeight="1">
      <c r="A250" s="162"/>
      <c r="B250" s="76"/>
      <c r="C250" s="76"/>
      <c r="D250" s="77"/>
      <c r="E250" s="79"/>
      <c r="F250" s="78"/>
      <c r="G250" s="79"/>
      <c r="H250" s="76"/>
      <c r="I250" s="82"/>
      <c r="J250" s="83"/>
      <c r="K250" s="175"/>
      <c r="L250" s="80"/>
      <c r="M250" s="81"/>
      <c r="N250" s="175"/>
      <c r="O250" s="80"/>
      <c r="P250" s="81"/>
      <c r="Q250" s="76"/>
      <c r="R250" s="82"/>
      <c r="S250" s="83"/>
      <c r="T250" s="76"/>
      <c r="U250" s="82"/>
      <c r="V250" s="83"/>
      <c r="W250" s="77"/>
      <c r="X250" s="78"/>
      <c r="Y250" s="79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</row>
    <row r="251" ht="15.75" customHeight="1">
      <c r="A251" s="162"/>
      <c r="B251" s="76"/>
      <c r="C251" s="76"/>
      <c r="D251" s="77"/>
      <c r="E251" s="79"/>
      <c r="F251" s="78"/>
      <c r="G251" s="79"/>
      <c r="H251" s="76"/>
      <c r="I251" s="82"/>
      <c r="J251" s="83"/>
      <c r="K251" s="175"/>
      <c r="L251" s="80"/>
      <c r="M251" s="81"/>
      <c r="N251" s="175"/>
      <c r="O251" s="80"/>
      <c r="P251" s="81"/>
      <c r="Q251" s="76"/>
      <c r="R251" s="82"/>
      <c r="S251" s="83"/>
      <c r="T251" s="76"/>
      <c r="U251" s="82"/>
      <c r="V251" s="83"/>
      <c r="W251" s="77"/>
      <c r="X251" s="78"/>
      <c r="Y251" s="79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</row>
    <row r="252" ht="15.75" customHeight="1">
      <c r="A252" s="162"/>
      <c r="B252" s="76"/>
      <c r="C252" s="76"/>
      <c r="D252" s="77"/>
      <c r="E252" s="79"/>
      <c r="F252" s="78"/>
      <c r="G252" s="79"/>
      <c r="H252" s="76"/>
      <c r="I252" s="82"/>
      <c r="J252" s="83"/>
      <c r="K252" s="175"/>
      <c r="L252" s="80"/>
      <c r="M252" s="81"/>
      <c r="N252" s="175"/>
      <c r="O252" s="80"/>
      <c r="P252" s="81"/>
      <c r="Q252" s="76"/>
      <c r="R252" s="82"/>
      <c r="S252" s="83"/>
      <c r="T252" s="76"/>
      <c r="U252" s="82"/>
      <c r="V252" s="83"/>
      <c r="W252" s="77"/>
      <c r="X252" s="78"/>
      <c r="Y252" s="79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  <c r="AO252" s="76"/>
    </row>
    <row r="253" ht="15.75" customHeight="1">
      <c r="A253" s="162"/>
      <c r="B253" s="76"/>
      <c r="C253" s="76"/>
      <c r="D253" s="77"/>
      <c r="E253" s="79"/>
      <c r="F253" s="78"/>
      <c r="G253" s="79"/>
      <c r="H253" s="76"/>
      <c r="I253" s="82"/>
      <c r="J253" s="83"/>
      <c r="K253" s="175"/>
      <c r="L253" s="80"/>
      <c r="M253" s="81"/>
      <c r="N253" s="175"/>
      <c r="O253" s="80"/>
      <c r="P253" s="81"/>
      <c r="Q253" s="76"/>
      <c r="R253" s="82"/>
      <c r="S253" s="83"/>
      <c r="T253" s="76"/>
      <c r="U253" s="82"/>
      <c r="V253" s="83"/>
      <c r="W253" s="77"/>
      <c r="X253" s="78"/>
      <c r="Y253" s="79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  <c r="AO253" s="76"/>
    </row>
    <row r="254" ht="15.75" customHeight="1">
      <c r="A254" s="162"/>
      <c r="B254" s="76"/>
      <c r="C254" s="76"/>
      <c r="D254" s="77"/>
      <c r="E254" s="79"/>
      <c r="F254" s="78"/>
      <c r="G254" s="79"/>
      <c r="H254" s="76"/>
      <c r="I254" s="82"/>
      <c r="J254" s="83"/>
      <c r="K254" s="175"/>
      <c r="L254" s="80"/>
      <c r="M254" s="81"/>
      <c r="N254" s="175"/>
      <c r="O254" s="80"/>
      <c r="P254" s="81"/>
      <c r="Q254" s="76"/>
      <c r="R254" s="82"/>
      <c r="S254" s="83"/>
      <c r="T254" s="76"/>
      <c r="U254" s="82"/>
      <c r="V254" s="83"/>
      <c r="W254" s="77"/>
      <c r="X254" s="78"/>
      <c r="Y254" s="79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  <c r="AO254" s="76"/>
    </row>
    <row r="255" ht="15.75" customHeight="1">
      <c r="A255" s="162"/>
      <c r="B255" s="76"/>
      <c r="C255" s="76"/>
      <c r="D255" s="77"/>
      <c r="E255" s="79"/>
      <c r="F255" s="78"/>
      <c r="G255" s="79"/>
      <c r="H255" s="76"/>
      <c r="I255" s="82"/>
      <c r="J255" s="83"/>
      <c r="K255" s="175"/>
      <c r="L255" s="80"/>
      <c r="M255" s="81"/>
      <c r="N255" s="175"/>
      <c r="O255" s="80"/>
      <c r="P255" s="81"/>
      <c r="Q255" s="76"/>
      <c r="R255" s="82"/>
      <c r="S255" s="83"/>
      <c r="T255" s="76"/>
      <c r="U255" s="82"/>
      <c r="V255" s="83"/>
      <c r="W255" s="77"/>
      <c r="X255" s="78"/>
      <c r="Y255" s="79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  <c r="AO255" s="76"/>
    </row>
    <row r="256" ht="15.75" customHeight="1">
      <c r="A256" s="162"/>
      <c r="B256" s="76"/>
      <c r="C256" s="76"/>
      <c r="D256" s="77"/>
      <c r="E256" s="79"/>
      <c r="F256" s="78"/>
      <c r="G256" s="79"/>
      <c r="H256" s="76"/>
      <c r="I256" s="82"/>
      <c r="J256" s="83"/>
      <c r="K256" s="175"/>
      <c r="L256" s="80"/>
      <c r="M256" s="81"/>
      <c r="N256" s="175"/>
      <c r="O256" s="80"/>
      <c r="P256" s="81"/>
      <c r="Q256" s="76"/>
      <c r="R256" s="82"/>
      <c r="S256" s="83"/>
      <c r="T256" s="76"/>
      <c r="U256" s="82"/>
      <c r="V256" s="83"/>
      <c r="W256" s="77"/>
      <c r="X256" s="78"/>
      <c r="Y256" s="79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6"/>
    </row>
    <row r="257" ht="15.75" customHeight="1">
      <c r="A257" s="162"/>
      <c r="B257" s="76"/>
      <c r="C257" s="76"/>
      <c r="D257" s="77"/>
      <c r="E257" s="79"/>
      <c r="F257" s="78"/>
      <c r="G257" s="79"/>
      <c r="H257" s="76"/>
      <c r="I257" s="82"/>
      <c r="J257" s="83"/>
      <c r="K257" s="175"/>
      <c r="L257" s="80"/>
      <c r="M257" s="81"/>
      <c r="N257" s="175"/>
      <c r="O257" s="80"/>
      <c r="P257" s="81"/>
      <c r="Q257" s="76"/>
      <c r="R257" s="82"/>
      <c r="S257" s="83"/>
      <c r="T257" s="76"/>
      <c r="U257" s="82"/>
      <c r="V257" s="83"/>
      <c r="W257" s="77"/>
      <c r="X257" s="78"/>
      <c r="Y257" s="79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  <c r="AO257" s="76"/>
    </row>
    <row r="258" ht="15.75" customHeight="1">
      <c r="A258" s="162"/>
      <c r="B258" s="76"/>
      <c r="C258" s="76"/>
      <c r="D258" s="77"/>
      <c r="E258" s="79"/>
      <c r="F258" s="78"/>
      <c r="G258" s="79"/>
      <c r="H258" s="76"/>
      <c r="I258" s="82"/>
      <c r="J258" s="83"/>
      <c r="K258" s="175"/>
      <c r="L258" s="80"/>
      <c r="M258" s="81"/>
      <c r="N258" s="175"/>
      <c r="O258" s="80"/>
      <c r="P258" s="81"/>
      <c r="Q258" s="76"/>
      <c r="R258" s="82"/>
      <c r="S258" s="83"/>
      <c r="T258" s="76"/>
      <c r="U258" s="82"/>
      <c r="V258" s="83"/>
      <c r="W258" s="77"/>
      <c r="X258" s="78"/>
      <c r="Y258" s="79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  <c r="AO258" s="76"/>
    </row>
    <row r="259" ht="15.75" customHeight="1">
      <c r="A259" s="162"/>
      <c r="B259" s="76"/>
      <c r="C259" s="76"/>
      <c r="D259" s="77"/>
      <c r="E259" s="79"/>
      <c r="F259" s="78"/>
      <c r="G259" s="79"/>
      <c r="H259" s="76"/>
      <c r="I259" s="82"/>
      <c r="J259" s="83"/>
      <c r="K259" s="175"/>
      <c r="L259" s="80"/>
      <c r="M259" s="81"/>
      <c r="N259" s="175"/>
      <c r="O259" s="80"/>
      <c r="P259" s="81"/>
      <c r="Q259" s="76"/>
      <c r="R259" s="82"/>
      <c r="S259" s="83"/>
      <c r="T259" s="76"/>
      <c r="U259" s="82"/>
      <c r="V259" s="83"/>
      <c r="W259" s="77"/>
      <c r="X259" s="78"/>
      <c r="Y259" s="79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  <c r="AO259" s="76"/>
    </row>
    <row r="260" ht="15.75" customHeight="1">
      <c r="A260" s="162"/>
      <c r="B260" s="76"/>
      <c r="C260" s="76"/>
      <c r="D260" s="77"/>
      <c r="E260" s="79"/>
      <c r="F260" s="78"/>
      <c r="G260" s="79"/>
      <c r="H260" s="76"/>
      <c r="I260" s="82"/>
      <c r="J260" s="83"/>
      <c r="K260" s="175"/>
      <c r="L260" s="80"/>
      <c r="M260" s="81"/>
      <c r="N260" s="175"/>
      <c r="O260" s="80"/>
      <c r="P260" s="81"/>
      <c r="Q260" s="76"/>
      <c r="R260" s="82"/>
      <c r="S260" s="83"/>
      <c r="T260" s="76"/>
      <c r="U260" s="82"/>
      <c r="V260" s="83"/>
      <c r="W260" s="77"/>
      <c r="X260" s="78"/>
      <c r="Y260" s="79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  <c r="AO260" s="76"/>
    </row>
    <row r="261" ht="15.75" customHeight="1">
      <c r="A261" s="162"/>
      <c r="B261" s="76"/>
      <c r="C261" s="76"/>
      <c r="D261" s="77"/>
      <c r="E261" s="79"/>
      <c r="F261" s="78"/>
      <c r="G261" s="79"/>
      <c r="H261" s="76"/>
      <c r="I261" s="82"/>
      <c r="J261" s="83"/>
      <c r="K261" s="175"/>
      <c r="L261" s="80"/>
      <c r="M261" s="81"/>
      <c r="N261" s="175"/>
      <c r="O261" s="80"/>
      <c r="P261" s="81"/>
      <c r="Q261" s="76"/>
      <c r="R261" s="82"/>
      <c r="S261" s="83"/>
      <c r="T261" s="76"/>
      <c r="U261" s="82"/>
      <c r="V261" s="83"/>
      <c r="W261" s="77"/>
      <c r="X261" s="78"/>
      <c r="Y261" s="79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  <c r="AO261" s="76"/>
    </row>
    <row r="262" ht="15.75" customHeight="1">
      <c r="A262" s="162"/>
      <c r="B262" s="76"/>
      <c r="C262" s="76"/>
      <c r="D262" s="77"/>
      <c r="E262" s="79"/>
      <c r="F262" s="78"/>
      <c r="G262" s="79"/>
      <c r="H262" s="76"/>
      <c r="I262" s="82"/>
      <c r="J262" s="83"/>
      <c r="K262" s="175"/>
      <c r="L262" s="80"/>
      <c r="M262" s="81"/>
      <c r="N262" s="175"/>
      <c r="O262" s="80"/>
      <c r="P262" s="81"/>
      <c r="Q262" s="76"/>
      <c r="R262" s="82"/>
      <c r="S262" s="83"/>
      <c r="T262" s="76"/>
      <c r="U262" s="82"/>
      <c r="V262" s="83"/>
      <c r="W262" s="77"/>
      <c r="X262" s="78"/>
      <c r="Y262" s="79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  <c r="AO262" s="76"/>
    </row>
    <row r="263" ht="15.75" customHeight="1">
      <c r="A263" s="162"/>
      <c r="B263" s="76"/>
      <c r="C263" s="76"/>
      <c r="D263" s="77"/>
      <c r="E263" s="79"/>
      <c r="F263" s="78"/>
      <c r="G263" s="79"/>
      <c r="H263" s="76"/>
      <c r="I263" s="82"/>
      <c r="J263" s="83"/>
      <c r="K263" s="175"/>
      <c r="L263" s="80"/>
      <c r="M263" s="81"/>
      <c r="N263" s="175"/>
      <c r="O263" s="80"/>
      <c r="P263" s="81"/>
      <c r="Q263" s="76"/>
      <c r="R263" s="82"/>
      <c r="S263" s="83"/>
      <c r="T263" s="76"/>
      <c r="U263" s="82"/>
      <c r="V263" s="83"/>
      <c r="W263" s="77"/>
      <c r="X263" s="78"/>
      <c r="Y263" s="79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  <c r="AO263" s="76"/>
    </row>
    <row r="264" ht="15.75" customHeight="1">
      <c r="A264" s="162"/>
      <c r="B264" s="76"/>
      <c r="C264" s="76"/>
      <c r="D264" s="77"/>
      <c r="E264" s="79"/>
      <c r="F264" s="78"/>
      <c r="G264" s="79"/>
      <c r="H264" s="76"/>
      <c r="I264" s="82"/>
      <c r="J264" s="83"/>
      <c r="K264" s="175"/>
      <c r="L264" s="80"/>
      <c r="M264" s="81"/>
      <c r="N264" s="175"/>
      <c r="O264" s="80"/>
      <c r="P264" s="81"/>
      <c r="Q264" s="76"/>
      <c r="R264" s="82"/>
      <c r="S264" s="83"/>
      <c r="T264" s="76"/>
      <c r="U264" s="82"/>
      <c r="V264" s="83"/>
      <c r="W264" s="77"/>
      <c r="X264" s="78"/>
      <c r="Y264" s="79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  <c r="AO264" s="76"/>
    </row>
    <row r="265" ht="15.75" customHeight="1">
      <c r="A265" s="162"/>
      <c r="B265" s="76"/>
      <c r="C265" s="76"/>
      <c r="D265" s="77"/>
      <c r="E265" s="79"/>
      <c r="F265" s="78"/>
      <c r="G265" s="79"/>
      <c r="H265" s="76"/>
      <c r="I265" s="82"/>
      <c r="J265" s="83"/>
      <c r="K265" s="175"/>
      <c r="L265" s="80"/>
      <c r="M265" s="81"/>
      <c r="N265" s="175"/>
      <c r="O265" s="80"/>
      <c r="P265" s="81"/>
      <c r="Q265" s="76"/>
      <c r="R265" s="82"/>
      <c r="S265" s="83"/>
      <c r="T265" s="76"/>
      <c r="U265" s="82"/>
      <c r="V265" s="83"/>
      <c r="W265" s="77"/>
      <c r="X265" s="78"/>
      <c r="Y265" s="79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6"/>
    </row>
    <row r="266" ht="15.75" customHeight="1">
      <c r="A266" s="162"/>
      <c r="B266" s="76"/>
      <c r="C266" s="76"/>
      <c r="D266" s="77"/>
      <c r="E266" s="79"/>
      <c r="F266" s="78"/>
      <c r="G266" s="79"/>
      <c r="H266" s="76"/>
      <c r="I266" s="82"/>
      <c r="J266" s="83"/>
      <c r="K266" s="175"/>
      <c r="L266" s="80"/>
      <c r="M266" s="81"/>
      <c r="N266" s="175"/>
      <c r="O266" s="80"/>
      <c r="P266" s="81"/>
      <c r="Q266" s="76"/>
      <c r="R266" s="82"/>
      <c r="S266" s="83"/>
      <c r="T266" s="76"/>
      <c r="U266" s="82"/>
      <c r="V266" s="83"/>
      <c r="W266" s="77"/>
      <c r="X266" s="78"/>
      <c r="Y266" s="79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</row>
    <row r="267" ht="15.75" customHeight="1">
      <c r="A267" s="162"/>
      <c r="B267" s="76"/>
      <c r="C267" s="76"/>
      <c r="D267" s="77"/>
      <c r="E267" s="79"/>
      <c r="F267" s="78"/>
      <c r="G267" s="79"/>
      <c r="H267" s="76"/>
      <c r="I267" s="82"/>
      <c r="J267" s="83"/>
      <c r="K267" s="175"/>
      <c r="L267" s="80"/>
      <c r="M267" s="81"/>
      <c r="N267" s="175"/>
      <c r="O267" s="80"/>
      <c r="P267" s="81"/>
      <c r="Q267" s="76"/>
      <c r="R267" s="82"/>
      <c r="S267" s="83"/>
      <c r="T267" s="76"/>
      <c r="U267" s="82"/>
      <c r="V267" s="83"/>
      <c r="W267" s="77"/>
      <c r="X267" s="78"/>
      <c r="Y267" s="79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</row>
    <row r="268" ht="15.75" customHeight="1">
      <c r="A268" s="162"/>
      <c r="B268" s="76"/>
      <c r="C268" s="76"/>
      <c r="D268" s="77"/>
      <c r="E268" s="79"/>
      <c r="F268" s="78"/>
      <c r="G268" s="79"/>
      <c r="H268" s="76"/>
      <c r="I268" s="82"/>
      <c r="J268" s="83"/>
      <c r="K268" s="175"/>
      <c r="L268" s="80"/>
      <c r="M268" s="81"/>
      <c r="N268" s="175"/>
      <c r="O268" s="80"/>
      <c r="P268" s="81"/>
      <c r="Q268" s="76"/>
      <c r="R268" s="82"/>
      <c r="S268" s="83"/>
      <c r="T268" s="76"/>
      <c r="U268" s="82"/>
      <c r="V268" s="83"/>
      <c r="W268" s="77"/>
      <c r="X268" s="78"/>
      <c r="Y268" s="79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</row>
    <row r="269" ht="15.75" customHeight="1">
      <c r="A269" s="162"/>
      <c r="B269" s="76"/>
      <c r="C269" s="76"/>
      <c r="D269" s="77"/>
      <c r="E269" s="79"/>
      <c r="F269" s="78"/>
      <c r="G269" s="79"/>
      <c r="H269" s="76"/>
      <c r="I269" s="82"/>
      <c r="J269" s="83"/>
      <c r="K269" s="175"/>
      <c r="L269" s="80"/>
      <c r="M269" s="81"/>
      <c r="N269" s="175"/>
      <c r="O269" s="80"/>
      <c r="P269" s="81"/>
      <c r="Q269" s="76"/>
      <c r="R269" s="82"/>
      <c r="S269" s="83"/>
      <c r="T269" s="76"/>
      <c r="U269" s="82"/>
      <c r="V269" s="83"/>
      <c r="W269" s="77"/>
      <c r="X269" s="78"/>
      <c r="Y269" s="79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  <c r="AO269" s="76"/>
    </row>
    <row r="270" ht="15.75" customHeight="1">
      <c r="A270" s="162"/>
      <c r="B270" s="76"/>
      <c r="C270" s="76"/>
      <c r="D270" s="77"/>
      <c r="E270" s="79"/>
      <c r="F270" s="78"/>
      <c r="G270" s="79"/>
      <c r="H270" s="76"/>
      <c r="I270" s="82"/>
      <c r="J270" s="83"/>
      <c r="K270" s="175"/>
      <c r="L270" s="80"/>
      <c r="M270" s="81"/>
      <c r="N270" s="175"/>
      <c r="O270" s="80"/>
      <c r="P270" s="81"/>
      <c r="Q270" s="76"/>
      <c r="R270" s="82"/>
      <c r="S270" s="83"/>
      <c r="T270" s="76"/>
      <c r="U270" s="82"/>
      <c r="V270" s="83"/>
      <c r="W270" s="77"/>
      <c r="X270" s="78"/>
      <c r="Y270" s="79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</row>
    <row r="271" ht="15.75" customHeight="1">
      <c r="A271" s="162"/>
      <c r="B271" s="76"/>
      <c r="C271" s="76"/>
      <c r="D271" s="77"/>
      <c r="E271" s="79"/>
      <c r="F271" s="78"/>
      <c r="G271" s="79"/>
      <c r="H271" s="76"/>
      <c r="I271" s="82"/>
      <c r="J271" s="83"/>
      <c r="K271" s="175"/>
      <c r="L271" s="80"/>
      <c r="M271" s="81"/>
      <c r="N271" s="175"/>
      <c r="O271" s="80"/>
      <c r="P271" s="81"/>
      <c r="Q271" s="76"/>
      <c r="R271" s="82"/>
      <c r="S271" s="83"/>
      <c r="T271" s="76"/>
      <c r="U271" s="82"/>
      <c r="V271" s="83"/>
      <c r="W271" s="77"/>
      <c r="X271" s="78"/>
      <c r="Y271" s="79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</row>
    <row r="272" ht="15.75" customHeight="1">
      <c r="A272" s="162"/>
      <c r="B272" s="76"/>
      <c r="C272" s="76"/>
      <c r="D272" s="77"/>
      <c r="E272" s="79"/>
      <c r="F272" s="78"/>
      <c r="G272" s="79"/>
      <c r="H272" s="76"/>
      <c r="I272" s="82"/>
      <c r="J272" s="83"/>
      <c r="K272" s="175"/>
      <c r="L272" s="80"/>
      <c r="M272" s="81"/>
      <c r="N272" s="175"/>
      <c r="O272" s="80"/>
      <c r="P272" s="81"/>
      <c r="Q272" s="76"/>
      <c r="R272" s="82"/>
      <c r="S272" s="83"/>
      <c r="T272" s="76"/>
      <c r="U272" s="82"/>
      <c r="V272" s="83"/>
      <c r="W272" s="77"/>
      <c r="X272" s="78"/>
      <c r="Y272" s="79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  <c r="AO272" s="76"/>
    </row>
    <row r="273" ht="15.75" customHeight="1">
      <c r="A273" s="162"/>
      <c r="B273" s="76"/>
      <c r="C273" s="76"/>
      <c r="D273" s="77"/>
      <c r="E273" s="79"/>
      <c r="F273" s="78"/>
      <c r="G273" s="79"/>
      <c r="H273" s="76"/>
      <c r="I273" s="82"/>
      <c r="J273" s="83"/>
      <c r="K273" s="175"/>
      <c r="L273" s="80"/>
      <c r="M273" s="81"/>
      <c r="N273" s="175"/>
      <c r="O273" s="80"/>
      <c r="P273" s="81"/>
      <c r="Q273" s="76"/>
      <c r="R273" s="82"/>
      <c r="S273" s="83"/>
      <c r="T273" s="76"/>
      <c r="U273" s="82"/>
      <c r="V273" s="83"/>
      <c r="W273" s="77"/>
      <c r="X273" s="78"/>
      <c r="Y273" s="79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  <c r="AO273" s="76"/>
    </row>
    <row r="274" ht="15.75" customHeight="1">
      <c r="A274" s="162"/>
      <c r="B274" s="76"/>
      <c r="C274" s="76"/>
      <c r="D274" s="77"/>
      <c r="E274" s="79"/>
      <c r="F274" s="78"/>
      <c r="G274" s="79"/>
      <c r="H274" s="76"/>
      <c r="I274" s="82"/>
      <c r="J274" s="83"/>
      <c r="K274" s="175"/>
      <c r="L274" s="80"/>
      <c r="M274" s="81"/>
      <c r="N274" s="175"/>
      <c r="O274" s="80"/>
      <c r="P274" s="81"/>
      <c r="Q274" s="76"/>
      <c r="R274" s="82"/>
      <c r="S274" s="83"/>
      <c r="T274" s="76"/>
      <c r="U274" s="82"/>
      <c r="V274" s="83"/>
      <c r="W274" s="77"/>
      <c r="X274" s="78"/>
      <c r="Y274" s="79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  <c r="AO274" s="76"/>
    </row>
    <row r="275" ht="15.75" customHeight="1">
      <c r="A275" s="162"/>
      <c r="B275" s="76"/>
      <c r="C275" s="76"/>
      <c r="D275" s="77"/>
      <c r="E275" s="79"/>
      <c r="F275" s="78"/>
      <c r="G275" s="79"/>
      <c r="H275" s="76"/>
      <c r="I275" s="82"/>
      <c r="J275" s="83"/>
      <c r="K275" s="175"/>
      <c r="L275" s="80"/>
      <c r="M275" s="81"/>
      <c r="N275" s="175"/>
      <c r="O275" s="80"/>
      <c r="P275" s="81"/>
      <c r="Q275" s="76"/>
      <c r="R275" s="82"/>
      <c r="S275" s="83"/>
      <c r="T275" s="76"/>
      <c r="U275" s="82"/>
      <c r="V275" s="83"/>
      <c r="W275" s="77"/>
      <c r="X275" s="78"/>
      <c r="Y275" s="79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</row>
    <row r="276" ht="15.75" customHeight="1">
      <c r="A276" s="162"/>
      <c r="B276" s="76"/>
      <c r="C276" s="76"/>
      <c r="D276" s="77"/>
      <c r="E276" s="79"/>
      <c r="F276" s="78"/>
      <c r="G276" s="79"/>
      <c r="H276" s="76"/>
      <c r="I276" s="82"/>
      <c r="J276" s="83"/>
      <c r="K276" s="175"/>
      <c r="L276" s="80"/>
      <c r="M276" s="81"/>
      <c r="N276" s="175"/>
      <c r="O276" s="80"/>
      <c r="P276" s="81"/>
      <c r="Q276" s="76"/>
      <c r="R276" s="82"/>
      <c r="S276" s="83"/>
      <c r="T276" s="76"/>
      <c r="U276" s="82"/>
      <c r="V276" s="83"/>
      <c r="W276" s="77"/>
      <c r="X276" s="78"/>
      <c r="Y276" s="79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</row>
    <row r="277" ht="15.75" customHeight="1">
      <c r="A277" s="162"/>
      <c r="B277" s="76"/>
      <c r="C277" s="76"/>
      <c r="D277" s="77"/>
      <c r="E277" s="79"/>
      <c r="F277" s="78"/>
      <c r="G277" s="79"/>
      <c r="H277" s="76"/>
      <c r="I277" s="82"/>
      <c r="J277" s="83"/>
      <c r="K277" s="175"/>
      <c r="L277" s="80"/>
      <c r="M277" s="81"/>
      <c r="N277" s="175"/>
      <c r="O277" s="80"/>
      <c r="P277" s="81"/>
      <c r="Q277" s="76"/>
      <c r="R277" s="82"/>
      <c r="S277" s="83"/>
      <c r="T277" s="76"/>
      <c r="U277" s="82"/>
      <c r="V277" s="83"/>
      <c r="W277" s="77"/>
      <c r="X277" s="78"/>
      <c r="Y277" s="79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</row>
    <row r="278" ht="15.75" customHeight="1">
      <c r="A278" s="162"/>
      <c r="B278" s="76"/>
      <c r="C278" s="76"/>
      <c r="D278" s="77"/>
      <c r="E278" s="79"/>
      <c r="F278" s="78"/>
      <c r="G278" s="79"/>
      <c r="H278" s="76"/>
      <c r="I278" s="82"/>
      <c r="J278" s="83"/>
      <c r="K278" s="175"/>
      <c r="L278" s="80"/>
      <c r="M278" s="81"/>
      <c r="N278" s="175"/>
      <c r="O278" s="80"/>
      <c r="P278" s="81"/>
      <c r="Q278" s="76"/>
      <c r="R278" s="82"/>
      <c r="S278" s="83"/>
      <c r="T278" s="76"/>
      <c r="U278" s="82"/>
      <c r="V278" s="83"/>
      <c r="W278" s="77"/>
      <c r="X278" s="78"/>
      <c r="Y278" s="79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</row>
    <row r="279" ht="15.75" customHeight="1">
      <c r="A279" s="162"/>
      <c r="B279" s="76"/>
      <c r="C279" s="76"/>
      <c r="D279" s="77"/>
      <c r="E279" s="79"/>
      <c r="F279" s="78"/>
      <c r="G279" s="79"/>
      <c r="H279" s="76"/>
      <c r="I279" s="82"/>
      <c r="J279" s="83"/>
      <c r="K279" s="175"/>
      <c r="L279" s="80"/>
      <c r="M279" s="81"/>
      <c r="N279" s="175"/>
      <c r="O279" s="80"/>
      <c r="P279" s="81"/>
      <c r="Q279" s="76"/>
      <c r="R279" s="82"/>
      <c r="S279" s="83"/>
      <c r="T279" s="76"/>
      <c r="U279" s="82"/>
      <c r="V279" s="83"/>
      <c r="W279" s="77"/>
      <c r="X279" s="78"/>
      <c r="Y279" s="79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</row>
    <row r="280" ht="15.75" customHeight="1">
      <c r="A280" s="162"/>
      <c r="B280" s="76"/>
      <c r="C280" s="76"/>
      <c r="D280" s="77"/>
      <c r="E280" s="79"/>
      <c r="F280" s="78"/>
      <c r="G280" s="79"/>
      <c r="H280" s="76"/>
      <c r="I280" s="82"/>
      <c r="J280" s="83"/>
      <c r="K280" s="175"/>
      <c r="L280" s="80"/>
      <c r="M280" s="81"/>
      <c r="N280" s="175"/>
      <c r="O280" s="80"/>
      <c r="P280" s="81"/>
      <c r="Q280" s="76"/>
      <c r="R280" s="82"/>
      <c r="S280" s="83"/>
      <c r="T280" s="76"/>
      <c r="U280" s="82"/>
      <c r="V280" s="83"/>
      <c r="W280" s="77"/>
      <c r="X280" s="78"/>
      <c r="Y280" s="79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</row>
    <row r="281" ht="15.75" customHeight="1">
      <c r="A281" s="162"/>
      <c r="B281" s="76"/>
      <c r="C281" s="76"/>
      <c r="D281" s="77"/>
      <c r="E281" s="79"/>
      <c r="F281" s="78"/>
      <c r="G281" s="79"/>
      <c r="H281" s="76"/>
      <c r="I281" s="82"/>
      <c r="J281" s="83"/>
      <c r="K281" s="175"/>
      <c r="L281" s="80"/>
      <c r="M281" s="81"/>
      <c r="N281" s="175"/>
      <c r="O281" s="80"/>
      <c r="P281" s="81"/>
      <c r="Q281" s="76"/>
      <c r="R281" s="82"/>
      <c r="S281" s="83"/>
      <c r="T281" s="76"/>
      <c r="U281" s="82"/>
      <c r="V281" s="83"/>
      <c r="W281" s="77"/>
      <c r="X281" s="78"/>
      <c r="Y281" s="79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</row>
    <row r="282" ht="15.75" customHeight="1">
      <c r="A282" s="162"/>
      <c r="B282" s="76"/>
      <c r="C282" s="76"/>
      <c r="D282" s="77"/>
      <c r="E282" s="79"/>
      <c r="F282" s="78"/>
      <c r="G282" s="79"/>
      <c r="H282" s="76"/>
      <c r="I282" s="82"/>
      <c r="J282" s="83"/>
      <c r="K282" s="175"/>
      <c r="L282" s="80"/>
      <c r="M282" s="81"/>
      <c r="N282" s="175"/>
      <c r="O282" s="80"/>
      <c r="P282" s="81"/>
      <c r="Q282" s="76"/>
      <c r="R282" s="82"/>
      <c r="S282" s="83"/>
      <c r="T282" s="76"/>
      <c r="U282" s="82"/>
      <c r="V282" s="83"/>
      <c r="W282" s="77"/>
      <c r="X282" s="78"/>
      <c r="Y282" s="79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</row>
    <row r="283" ht="15.75" customHeight="1">
      <c r="A283" s="162"/>
      <c r="B283" s="76"/>
      <c r="C283" s="76"/>
      <c r="D283" s="77"/>
      <c r="E283" s="79"/>
      <c r="F283" s="78"/>
      <c r="G283" s="79"/>
      <c r="H283" s="76"/>
      <c r="I283" s="82"/>
      <c r="J283" s="83"/>
      <c r="K283" s="175"/>
      <c r="L283" s="80"/>
      <c r="M283" s="81"/>
      <c r="N283" s="175"/>
      <c r="O283" s="80"/>
      <c r="P283" s="81"/>
      <c r="Q283" s="76"/>
      <c r="R283" s="82"/>
      <c r="S283" s="83"/>
      <c r="T283" s="76"/>
      <c r="U283" s="82"/>
      <c r="V283" s="83"/>
      <c r="W283" s="77"/>
      <c r="X283" s="78"/>
      <c r="Y283" s="79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</row>
    <row r="284" ht="15.75" customHeight="1">
      <c r="A284" s="162"/>
      <c r="B284" s="76"/>
      <c r="C284" s="76"/>
      <c r="D284" s="77"/>
      <c r="E284" s="79"/>
      <c r="F284" s="78"/>
      <c r="G284" s="79"/>
      <c r="H284" s="76"/>
      <c r="I284" s="82"/>
      <c r="J284" s="83"/>
      <c r="K284" s="175"/>
      <c r="L284" s="80"/>
      <c r="M284" s="81"/>
      <c r="N284" s="175"/>
      <c r="O284" s="80"/>
      <c r="P284" s="81"/>
      <c r="Q284" s="76"/>
      <c r="R284" s="82"/>
      <c r="S284" s="83"/>
      <c r="T284" s="76"/>
      <c r="U284" s="82"/>
      <c r="V284" s="83"/>
      <c r="W284" s="77"/>
      <c r="X284" s="78"/>
      <c r="Y284" s="79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</row>
    <row r="285" ht="15.75" customHeight="1">
      <c r="A285" s="162"/>
      <c r="B285" s="76"/>
      <c r="C285" s="76"/>
      <c r="D285" s="77"/>
      <c r="E285" s="79"/>
      <c r="F285" s="78"/>
      <c r="G285" s="79"/>
      <c r="H285" s="76"/>
      <c r="I285" s="82"/>
      <c r="J285" s="83"/>
      <c r="K285" s="175"/>
      <c r="L285" s="80"/>
      <c r="M285" s="81"/>
      <c r="N285" s="175"/>
      <c r="O285" s="80"/>
      <c r="P285" s="81"/>
      <c r="Q285" s="76"/>
      <c r="R285" s="82"/>
      <c r="S285" s="83"/>
      <c r="T285" s="76"/>
      <c r="U285" s="82"/>
      <c r="V285" s="83"/>
      <c r="W285" s="77"/>
      <c r="X285" s="78"/>
      <c r="Y285" s="79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</row>
    <row r="286" ht="15.75" customHeight="1">
      <c r="A286" s="162"/>
      <c r="B286" s="76"/>
      <c r="C286" s="76"/>
      <c r="D286" s="77"/>
      <c r="E286" s="79"/>
      <c r="F286" s="78"/>
      <c r="G286" s="79"/>
      <c r="H286" s="76"/>
      <c r="I286" s="82"/>
      <c r="J286" s="83"/>
      <c r="K286" s="175"/>
      <c r="L286" s="80"/>
      <c r="M286" s="81"/>
      <c r="N286" s="175"/>
      <c r="O286" s="80"/>
      <c r="P286" s="81"/>
      <c r="Q286" s="76"/>
      <c r="R286" s="82"/>
      <c r="S286" s="83"/>
      <c r="T286" s="76"/>
      <c r="U286" s="82"/>
      <c r="V286" s="83"/>
      <c r="W286" s="77"/>
      <c r="X286" s="78"/>
      <c r="Y286" s="79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</row>
    <row r="287" ht="15.75" customHeight="1">
      <c r="A287" s="162"/>
      <c r="B287" s="76"/>
      <c r="C287" s="76"/>
      <c r="D287" s="77"/>
      <c r="E287" s="79"/>
      <c r="F287" s="78"/>
      <c r="G287" s="79"/>
      <c r="H287" s="76"/>
      <c r="I287" s="82"/>
      <c r="J287" s="83"/>
      <c r="K287" s="175"/>
      <c r="L287" s="80"/>
      <c r="M287" s="81"/>
      <c r="N287" s="175"/>
      <c r="O287" s="80"/>
      <c r="P287" s="81"/>
      <c r="Q287" s="76"/>
      <c r="R287" s="82"/>
      <c r="S287" s="83"/>
      <c r="T287" s="76"/>
      <c r="U287" s="82"/>
      <c r="V287" s="83"/>
      <c r="W287" s="77"/>
      <c r="X287" s="78"/>
      <c r="Y287" s="79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</row>
    <row r="288" ht="15.75" customHeight="1">
      <c r="A288" s="162"/>
      <c r="B288" s="76"/>
      <c r="C288" s="76"/>
      <c r="D288" s="77"/>
      <c r="E288" s="79"/>
      <c r="F288" s="78"/>
      <c r="G288" s="79"/>
      <c r="H288" s="76"/>
      <c r="I288" s="82"/>
      <c r="J288" s="83"/>
      <c r="K288" s="175"/>
      <c r="L288" s="80"/>
      <c r="M288" s="81"/>
      <c r="N288" s="175"/>
      <c r="O288" s="80"/>
      <c r="P288" s="81"/>
      <c r="Q288" s="76"/>
      <c r="R288" s="82"/>
      <c r="S288" s="83"/>
      <c r="T288" s="76"/>
      <c r="U288" s="82"/>
      <c r="V288" s="83"/>
      <c r="W288" s="77"/>
      <c r="X288" s="78"/>
      <c r="Y288" s="79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  <c r="AO288" s="76"/>
    </row>
    <row r="289" ht="15.75" customHeight="1">
      <c r="A289" s="162"/>
      <c r="B289" s="76"/>
      <c r="C289" s="76"/>
      <c r="D289" s="77"/>
      <c r="E289" s="79"/>
      <c r="F289" s="78"/>
      <c r="G289" s="79"/>
      <c r="H289" s="76"/>
      <c r="I289" s="82"/>
      <c r="J289" s="83"/>
      <c r="K289" s="175"/>
      <c r="L289" s="80"/>
      <c r="M289" s="81"/>
      <c r="N289" s="175"/>
      <c r="O289" s="80"/>
      <c r="P289" s="81"/>
      <c r="Q289" s="76"/>
      <c r="R289" s="82"/>
      <c r="S289" s="83"/>
      <c r="T289" s="76"/>
      <c r="U289" s="82"/>
      <c r="V289" s="83"/>
      <c r="W289" s="77"/>
      <c r="X289" s="78"/>
      <c r="Y289" s="79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  <c r="AO289" s="76"/>
    </row>
    <row r="290" ht="15.75" customHeight="1">
      <c r="A290" s="162"/>
      <c r="B290" s="76"/>
      <c r="C290" s="76"/>
      <c r="D290" s="77"/>
      <c r="E290" s="79"/>
      <c r="F290" s="78"/>
      <c r="G290" s="79"/>
      <c r="H290" s="76"/>
      <c r="I290" s="82"/>
      <c r="J290" s="83"/>
      <c r="K290" s="175"/>
      <c r="L290" s="80"/>
      <c r="M290" s="81"/>
      <c r="N290" s="175"/>
      <c r="O290" s="80"/>
      <c r="P290" s="81"/>
      <c r="Q290" s="76"/>
      <c r="R290" s="82"/>
      <c r="S290" s="83"/>
      <c r="T290" s="76"/>
      <c r="U290" s="82"/>
      <c r="V290" s="83"/>
      <c r="W290" s="77"/>
      <c r="X290" s="78"/>
      <c r="Y290" s="79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  <c r="AO290" s="76"/>
    </row>
    <row r="291" ht="15.75" customHeight="1">
      <c r="A291" s="162"/>
      <c r="B291" s="76"/>
      <c r="C291" s="76"/>
      <c r="D291" s="77"/>
      <c r="E291" s="79"/>
      <c r="F291" s="78"/>
      <c r="G291" s="79"/>
      <c r="H291" s="76"/>
      <c r="I291" s="82"/>
      <c r="J291" s="83"/>
      <c r="K291" s="175"/>
      <c r="L291" s="80"/>
      <c r="M291" s="81"/>
      <c r="N291" s="175"/>
      <c r="O291" s="80"/>
      <c r="P291" s="81"/>
      <c r="Q291" s="76"/>
      <c r="R291" s="82"/>
      <c r="S291" s="83"/>
      <c r="T291" s="76"/>
      <c r="U291" s="82"/>
      <c r="V291" s="83"/>
      <c r="W291" s="77"/>
      <c r="X291" s="78"/>
      <c r="Y291" s="79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  <c r="AO291" s="76"/>
    </row>
    <row r="292" ht="15.75" customHeight="1">
      <c r="A292" s="162"/>
      <c r="B292" s="76"/>
      <c r="C292" s="76"/>
      <c r="D292" s="77"/>
      <c r="E292" s="79"/>
      <c r="F292" s="78"/>
      <c r="G292" s="79"/>
      <c r="H292" s="76"/>
      <c r="I292" s="82"/>
      <c r="J292" s="83"/>
      <c r="K292" s="175"/>
      <c r="L292" s="80"/>
      <c r="M292" s="81"/>
      <c r="N292" s="175"/>
      <c r="O292" s="80"/>
      <c r="P292" s="81"/>
      <c r="Q292" s="76"/>
      <c r="R292" s="82"/>
      <c r="S292" s="83"/>
      <c r="T292" s="76"/>
      <c r="U292" s="82"/>
      <c r="V292" s="83"/>
      <c r="W292" s="77"/>
      <c r="X292" s="78"/>
      <c r="Y292" s="79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  <c r="AO292" s="76"/>
    </row>
    <row r="293" ht="15.75" customHeight="1">
      <c r="A293" s="162"/>
      <c r="B293" s="76"/>
      <c r="C293" s="76"/>
      <c r="D293" s="77"/>
      <c r="E293" s="79"/>
      <c r="F293" s="78"/>
      <c r="G293" s="79"/>
      <c r="H293" s="76"/>
      <c r="I293" s="82"/>
      <c r="J293" s="83"/>
      <c r="K293" s="175"/>
      <c r="L293" s="80"/>
      <c r="M293" s="81"/>
      <c r="N293" s="175"/>
      <c r="O293" s="80"/>
      <c r="P293" s="81"/>
      <c r="Q293" s="76"/>
      <c r="R293" s="82"/>
      <c r="S293" s="83"/>
      <c r="T293" s="76"/>
      <c r="U293" s="82"/>
      <c r="V293" s="83"/>
      <c r="W293" s="77"/>
      <c r="X293" s="78"/>
      <c r="Y293" s="79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  <c r="AO293" s="76"/>
    </row>
    <row r="294" ht="15.75" customHeight="1">
      <c r="A294" s="162"/>
      <c r="B294" s="76"/>
      <c r="C294" s="76"/>
      <c r="D294" s="77"/>
      <c r="E294" s="79"/>
      <c r="F294" s="78"/>
      <c r="G294" s="79"/>
      <c r="H294" s="76"/>
      <c r="I294" s="82"/>
      <c r="J294" s="83"/>
      <c r="K294" s="175"/>
      <c r="L294" s="80"/>
      <c r="M294" s="81"/>
      <c r="N294" s="175"/>
      <c r="O294" s="80"/>
      <c r="P294" s="81"/>
      <c r="Q294" s="76"/>
      <c r="R294" s="82"/>
      <c r="S294" s="83"/>
      <c r="T294" s="76"/>
      <c r="U294" s="82"/>
      <c r="V294" s="83"/>
      <c r="W294" s="77"/>
      <c r="X294" s="78"/>
      <c r="Y294" s="79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  <c r="AO294" s="76"/>
    </row>
    <row r="295" ht="15.75" customHeight="1">
      <c r="A295" s="162"/>
      <c r="B295" s="76"/>
      <c r="C295" s="76"/>
      <c r="D295" s="77"/>
      <c r="E295" s="79"/>
      <c r="F295" s="78"/>
      <c r="G295" s="79"/>
      <c r="H295" s="76"/>
      <c r="I295" s="82"/>
      <c r="J295" s="83"/>
      <c r="K295" s="175"/>
      <c r="L295" s="80"/>
      <c r="M295" s="81"/>
      <c r="N295" s="175"/>
      <c r="O295" s="80"/>
      <c r="P295" s="81"/>
      <c r="Q295" s="76"/>
      <c r="R295" s="82"/>
      <c r="S295" s="83"/>
      <c r="T295" s="76"/>
      <c r="U295" s="82"/>
      <c r="V295" s="83"/>
      <c r="W295" s="77"/>
      <c r="X295" s="78"/>
      <c r="Y295" s="79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  <c r="AO295" s="76"/>
    </row>
    <row r="296" ht="15.75" customHeight="1">
      <c r="A296" s="162"/>
      <c r="B296" s="76"/>
      <c r="C296" s="76"/>
      <c r="D296" s="77"/>
      <c r="E296" s="79"/>
      <c r="F296" s="78"/>
      <c r="G296" s="79"/>
      <c r="H296" s="76"/>
      <c r="I296" s="82"/>
      <c r="J296" s="83"/>
      <c r="K296" s="175"/>
      <c r="L296" s="80"/>
      <c r="M296" s="81"/>
      <c r="N296" s="175"/>
      <c r="O296" s="80"/>
      <c r="P296" s="81"/>
      <c r="Q296" s="76"/>
      <c r="R296" s="82"/>
      <c r="S296" s="83"/>
      <c r="T296" s="76"/>
      <c r="U296" s="82"/>
      <c r="V296" s="83"/>
      <c r="W296" s="77"/>
      <c r="X296" s="78"/>
      <c r="Y296" s="79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  <c r="AO296" s="76"/>
    </row>
    <row r="297" ht="15.75" customHeight="1">
      <c r="A297" s="162"/>
      <c r="B297" s="76"/>
      <c r="C297" s="76"/>
      <c r="D297" s="77"/>
      <c r="E297" s="79"/>
      <c r="F297" s="78"/>
      <c r="G297" s="79"/>
      <c r="H297" s="76"/>
      <c r="I297" s="82"/>
      <c r="J297" s="83"/>
      <c r="K297" s="175"/>
      <c r="L297" s="80"/>
      <c r="M297" s="81"/>
      <c r="N297" s="175"/>
      <c r="O297" s="80"/>
      <c r="P297" s="81"/>
      <c r="Q297" s="76"/>
      <c r="R297" s="82"/>
      <c r="S297" s="83"/>
      <c r="T297" s="76"/>
      <c r="U297" s="82"/>
      <c r="V297" s="83"/>
      <c r="W297" s="77"/>
      <c r="X297" s="78"/>
      <c r="Y297" s="79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  <c r="AO297" s="76"/>
    </row>
    <row r="298" ht="15.75" customHeight="1">
      <c r="A298" s="162"/>
      <c r="B298" s="76"/>
      <c r="C298" s="76"/>
      <c r="D298" s="77"/>
      <c r="E298" s="79"/>
      <c r="F298" s="78"/>
      <c r="G298" s="79"/>
      <c r="H298" s="76"/>
      <c r="I298" s="82"/>
      <c r="J298" s="83"/>
      <c r="K298" s="175"/>
      <c r="L298" s="80"/>
      <c r="M298" s="81"/>
      <c r="N298" s="175"/>
      <c r="O298" s="80"/>
      <c r="P298" s="81"/>
      <c r="Q298" s="76"/>
      <c r="R298" s="82"/>
      <c r="S298" s="83"/>
      <c r="T298" s="76"/>
      <c r="U298" s="82"/>
      <c r="V298" s="83"/>
      <c r="W298" s="77"/>
      <c r="X298" s="78"/>
      <c r="Y298" s="79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  <c r="AO298" s="76"/>
    </row>
    <row r="299" ht="15.75" customHeight="1">
      <c r="A299" s="162"/>
      <c r="B299" s="76"/>
      <c r="C299" s="76"/>
      <c r="D299" s="77"/>
      <c r="E299" s="79"/>
      <c r="F299" s="78"/>
      <c r="G299" s="79"/>
      <c r="H299" s="76"/>
      <c r="I299" s="82"/>
      <c r="J299" s="83"/>
      <c r="K299" s="175"/>
      <c r="L299" s="80"/>
      <c r="M299" s="81"/>
      <c r="N299" s="175"/>
      <c r="O299" s="80"/>
      <c r="P299" s="81"/>
      <c r="Q299" s="76"/>
      <c r="R299" s="82"/>
      <c r="S299" s="83"/>
      <c r="T299" s="76"/>
      <c r="U299" s="82"/>
      <c r="V299" s="83"/>
      <c r="W299" s="77"/>
      <c r="X299" s="78"/>
      <c r="Y299" s="79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  <c r="AO299" s="76"/>
    </row>
    <row r="300" ht="15.75" customHeight="1">
      <c r="A300" s="162"/>
      <c r="B300" s="76"/>
      <c r="C300" s="76"/>
      <c r="D300" s="77"/>
      <c r="E300" s="79"/>
      <c r="F300" s="78"/>
      <c r="G300" s="79"/>
      <c r="H300" s="76"/>
      <c r="I300" s="82"/>
      <c r="J300" s="83"/>
      <c r="K300" s="175"/>
      <c r="L300" s="80"/>
      <c r="M300" s="81"/>
      <c r="N300" s="175"/>
      <c r="O300" s="80"/>
      <c r="P300" s="81"/>
      <c r="Q300" s="76"/>
      <c r="R300" s="82"/>
      <c r="S300" s="83"/>
      <c r="T300" s="76"/>
      <c r="U300" s="82"/>
      <c r="V300" s="83"/>
      <c r="W300" s="77"/>
      <c r="X300" s="78"/>
      <c r="Y300" s="79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  <c r="AO300" s="76"/>
    </row>
    <row r="301" ht="15.75" customHeight="1">
      <c r="A301" s="162"/>
      <c r="B301" s="76"/>
      <c r="C301" s="76"/>
      <c r="D301" s="77"/>
      <c r="E301" s="79"/>
      <c r="F301" s="78"/>
      <c r="G301" s="79"/>
      <c r="H301" s="76"/>
      <c r="I301" s="82"/>
      <c r="J301" s="83"/>
      <c r="K301" s="175"/>
      <c r="L301" s="80"/>
      <c r="M301" s="81"/>
      <c r="N301" s="175"/>
      <c r="O301" s="80"/>
      <c r="P301" s="81"/>
      <c r="Q301" s="76"/>
      <c r="R301" s="82"/>
      <c r="S301" s="83"/>
      <c r="T301" s="76"/>
      <c r="U301" s="82"/>
      <c r="V301" s="83"/>
      <c r="W301" s="77"/>
      <c r="X301" s="78"/>
      <c r="Y301" s="79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  <c r="AO301" s="76"/>
    </row>
    <row r="302" ht="15.75" customHeight="1">
      <c r="A302" s="162"/>
      <c r="B302" s="76"/>
      <c r="C302" s="76"/>
      <c r="D302" s="77"/>
      <c r="E302" s="79"/>
      <c r="F302" s="78"/>
      <c r="G302" s="79"/>
      <c r="H302" s="76"/>
      <c r="I302" s="82"/>
      <c r="J302" s="83"/>
      <c r="K302" s="175"/>
      <c r="L302" s="80"/>
      <c r="M302" s="81"/>
      <c r="N302" s="175"/>
      <c r="O302" s="80"/>
      <c r="P302" s="81"/>
      <c r="Q302" s="76"/>
      <c r="R302" s="82"/>
      <c r="S302" s="83"/>
      <c r="T302" s="76"/>
      <c r="U302" s="82"/>
      <c r="V302" s="83"/>
      <c r="W302" s="77"/>
      <c r="X302" s="78"/>
      <c r="Y302" s="79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  <c r="AO302" s="76"/>
    </row>
    <row r="303" ht="15.75" customHeight="1">
      <c r="A303" s="162"/>
      <c r="B303" s="76"/>
      <c r="C303" s="76"/>
      <c r="D303" s="77"/>
      <c r="E303" s="79"/>
      <c r="F303" s="78"/>
      <c r="G303" s="79"/>
      <c r="H303" s="76"/>
      <c r="I303" s="82"/>
      <c r="J303" s="83"/>
      <c r="K303" s="175"/>
      <c r="L303" s="80"/>
      <c r="M303" s="81"/>
      <c r="N303" s="175"/>
      <c r="O303" s="80"/>
      <c r="P303" s="81"/>
      <c r="Q303" s="76"/>
      <c r="R303" s="82"/>
      <c r="S303" s="83"/>
      <c r="T303" s="76"/>
      <c r="U303" s="82"/>
      <c r="V303" s="83"/>
      <c r="W303" s="77"/>
      <c r="X303" s="78"/>
      <c r="Y303" s="79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  <c r="AO303" s="76"/>
    </row>
    <row r="304" ht="15.75" customHeight="1">
      <c r="A304" s="162"/>
      <c r="B304" s="76"/>
      <c r="C304" s="76"/>
      <c r="D304" s="77"/>
      <c r="E304" s="79"/>
      <c r="F304" s="78"/>
      <c r="G304" s="79"/>
      <c r="H304" s="76"/>
      <c r="I304" s="82"/>
      <c r="J304" s="83"/>
      <c r="K304" s="175"/>
      <c r="L304" s="80"/>
      <c r="M304" s="81"/>
      <c r="N304" s="175"/>
      <c r="O304" s="80"/>
      <c r="P304" s="81"/>
      <c r="Q304" s="76"/>
      <c r="R304" s="82"/>
      <c r="S304" s="83"/>
      <c r="T304" s="76"/>
      <c r="U304" s="82"/>
      <c r="V304" s="83"/>
      <c r="W304" s="77"/>
      <c r="X304" s="78"/>
      <c r="Y304" s="79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  <c r="AO304" s="76"/>
    </row>
    <row r="305" ht="15.75" customHeight="1">
      <c r="A305" s="162"/>
      <c r="B305" s="76"/>
      <c r="C305" s="76"/>
      <c r="D305" s="77"/>
      <c r="E305" s="79"/>
      <c r="F305" s="78"/>
      <c r="G305" s="79"/>
      <c r="H305" s="76"/>
      <c r="I305" s="82"/>
      <c r="J305" s="83"/>
      <c r="K305" s="175"/>
      <c r="L305" s="80"/>
      <c r="M305" s="81"/>
      <c r="N305" s="175"/>
      <c r="O305" s="80"/>
      <c r="P305" s="81"/>
      <c r="Q305" s="76"/>
      <c r="R305" s="82"/>
      <c r="S305" s="83"/>
      <c r="T305" s="76"/>
      <c r="U305" s="82"/>
      <c r="V305" s="83"/>
      <c r="W305" s="77"/>
      <c r="X305" s="78"/>
      <c r="Y305" s="79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  <c r="AO305" s="76"/>
    </row>
    <row r="306" ht="15.75" customHeight="1">
      <c r="A306" s="162"/>
      <c r="B306" s="76"/>
      <c r="C306" s="76"/>
      <c r="D306" s="77"/>
      <c r="E306" s="79"/>
      <c r="F306" s="78"/>
      <c r="G306" s="79"/>
      <c r="H306" s="76"/>
      <c r="I306" s="82"/>
      <c r="J306" s="83"/>
      <c r="K306" s="175"/>
      <c r="L306" s="80"/>
      <c r="M306" s="81"/>
      <c r="N306" s="175"/>
      <c r="O306" s="80"/>
      <c r="P306" s="81"/>
      <c r="Q306" s="76"/>
      <c r="R306" s="82"/>
      <c r="S306" s="83"/>
      <c r="T306" s="76"/>
      <c r="U306" s="82"/>
      <c r="V306" s="83"/>
      <c r="W306" s="77"/>
      <c r="X306" s="78"/>
      <c r="Y306" s="79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  <c r="AO306" s="76"/>
    </row>
    <row r="307" ht="15.75" customHeight="1">
      <c r="A307" s="162"/>
      <c r="B307" s="76"/>
      <c r="C307" s="76"/>
      <c r="D307" s="77"/>
      <c r="E307" s="79"/>
      <c r="F307" s="78"/>
      <c r="G307" s="79"/>
      <c r="H307" s="76"/>
      <c r="I307" s="82"/>
      <c r="J307" s="83"/>
      <c r="K307" s="175"/>
      <c r="L307" s="80"/>
      <c r="M307" s="81"/>
      <c r="N307" s="175"/>
      <c r="O307" s="80"/>
      <c r="P307" s="81"/>
      <c r="Q307" s="76"/>
      <c r="R307" s="82"/>
      <c r="S307" s="83"/>
      <c r="T307" s="76"/>
      <c r="U307" s="82"/>
      <c r="V307" s="83"/>
      <c r="W307" s="77"/>
      <c r="X307" s="78"/>
      <c r="Y307" s="79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  <c r="AO307" s="76"/>
    </row>
    <row r="308" ht="15.75" customHeight="1">
      <c r="A308" s="162"/>
      <c r="B308" s="76"/>
      <c r="C308" s="76"/>
      <c r="D308" s="77"/>
      <c r="E308" s="79"/>
      <c r="F308" s="78"/>
      <c r="G308" s="79"/>
      <c r="H308" s="76"/>
      <c r="I308" s="82"/>
      <c r="J308" s="83"/>
      <c r="K308" s="175"/>
      <c r="L308" s="80"/>
      <c r="M308" s="81"/>
      <c r="N308" s="175"/>
      <c r="O308" s="80"/>
      <c r="P308" s="81"/>
      <c r="Q308" s="76"/>
      <c r="R308" s="82"/>
      <c r="S308" s="83"/>
      <c r="T308" s="76"/>
      <c r="U308" s="82"/>
      <c r="V308" s="83"/>
      <c r="W308" s="77"/>
      <c r="X308" s="78"/>
      <c r="Y308" s="79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  <c r="AO308" s="76"/>
    </row>
    <row r="309" ht="15.75" customHeight="1">
      <c r="A309" s="162"/>
      <c r="B309" s="76"/>
      <c r="C309" s="76"/>
      <c r="D309" s="77"/>
      <c r="E309" s="79"/>
      <c r="F309" s="78"/>
      <c r="G309" s="79"/>
      <c r="H309" s="76"/>
      <c r="I309" s="82"/>
      <c r="J309" s="83"/>
      <c r="K309" s="175"/>
      <c r="L309" s="80"/>
      <c r="M309" s="81"/>
      <c r="N309" s="175"/>
      <c r="O309" s="80"/>
      <c r="P309" s="81"/>
      <c r="Q309" s="76"/>
      <c r="R309" s="82"/>
      <c r="S309" s="83"/>
      <c r="T309" s="76"/>
      <c r="U309" s="82"/>
      <c r="V309" s="83"/>
      <c r="W309" s="77"/>
      <c r="X309" s="78"/>
      <c r="Y309" s="79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  <c r="AO309" s="76"/>
    </row>
    <row r="310" ht="15.75" customHeight="1">
      <c r="A310" s="162"/>
      <c r="B310" s="76"/>
      <c r="C310" s="76"/>
      <c r="D310" s="77"/>
      <c r="E310" s="79"/>
      <c r="F310" s="78"/>
      <c r="G310" s="79"/>
      <c r="H310" s="76"/>
      <c r="I310" s="82"/>
      <c r="J310" s="83"/>
      <c r="K310" s="175"/>
      <c r="L310" s="80"/>
      <c r="M310" s="81"/>
      <c r="N310" s="175"/>
      <c r="O310" s="80"/>
      <c r="P310" s="81"/>
      <c r="Q310" s="76"/>
      <c r="R310" s="82"/>
      <c r="S310" s="83"/>
      <c r="T310" s="76"/>
      <c r="U310" s="82"/>
      <c r="V310" s="83"/>
      <c r="W310" s="77"/>
      <c r="X310" s="78"/>
      <c r="Y310" s="79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  <c r="AO310" s="76"/>
    </row>
    <row r="311" ht="15.75" customHeight="1">
      <c r="A311" s="162"/>
      <c r="B311" s="76"/>
      <c r="C311" s="76"/>
      <c r="D311" s="77"/>
      <c r="E311" s="79"/>
      <c r="F311" s="78"/>
      <c r="G311" s="79"/>
      <c r="H311" s="76"/>
      <c r="I311" s="82"/>
      <c r="J311" s="83"/>
      <c r="K311" s="175"/>
      <c r="L311" s="80"/>
      <c r="M311" s="81"/>
      <c r="N311" s="175"/>
      <c r="O311" s="80"/>
      <c r="P311" s="81"/>
      <c r="Q311" s="76"/>
      <c r="R311" s="82"/>
      <c r="S311" s="83"/>
      <c r="T311" s="76"/>
      <c r="U311" s="82"/>
      <c r="V311" s="83"/>
      <c r="W311" s="77"/>
      <c r="X311" s="78"/>
      <c r="Y311" s="79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</row>
    <row r="312" ht="15.75" customHeight="1">
      <c r="A312" s="162"/>
      <c r="B312" s="76"/>
      <c r="C312" s="76"/>
      <c r="D312" s="77"/>
      <c r="E312" s="79"/>
      <c r="F312" s="78"/>
      <c r="G312" s="79"/>
      <c r="H312" s="76"/>
      <c r="I312" s="82"/>
      <c r="J312" s="83"/>
      <c r="K312" s="175"/>
      <c r="L312" s="80"/>
      <c r="M312" s="81"/>
      <c r="N312" s="175"/>
      <c r="O312" s="80"/>
      <c r="P312" s="81"/>
      <c r="Q312" s="76"/>
      <c r="R312" s="82"/>
      <c r="S312" s="83"/>
      <c r="T312" s="76"/>
      <c r="U312" s="82"/>
      <c r="V312" s="83"/>
      <c r="W312" s="77"/>
      <c r="X312" s="78"/>
      <c r="Y312" s="79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</row>
    <row r="313" ht="15.75" customHeight="1">
      <c r="A313" s="162"/>
      <c r="B313" s="76"/>
      <c r="C313" s="76"/>
      <c r="D313" s="77"/>
      <c r="E313" s="79"/>
      <c r="F313" s="78"/>
      <c r="G313" s="79"/>
      <c r="H313" s="76"/>
      <c r="I313" s="82"/>
      <c r="J313" s="83"/>
      <c r="K313" s="175"/>
      <c r="L313" s="80"/>
      <c r="M313" s="81"/>
      <c r="N313" s="175"/>
      <c r="O313" s="80"/>
      <c r="P313" s="81"/>
      <c r="Q313" s="76"/>
      <c r="R313" s="82"/>
      <c r="S313" s="83"/>
      <c r="T313" s="76"/>
      <c r="U313" s="82"/>
      <c r="V313" s="83"/>
      <c r="W313" s="77"/>
      <c r="X313" s="78"/>
      <c r="Y313" s="79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</row>
    <row r="314" ht="15.75" customHeight="1">
      <c r="A314" s="162"/>
      <c r="B314" s="76"/>
      <c r="C314" s="76"/>
      <c r="D314" s="77"/>
      <c r="E314" s="79"/>
      <c r="F314" s="78"/>
      <c r="G314" s="79"/>
      <c r="H314" s="76"/>
      <c r="I314" s="82"/>
      <c r="J314" s="83"/>
      <c r="K314" s="175"/>
      <c r="L314" s="80"/>
      <c r="M314" s="81"/>
      <c r="N314" s="175"/>
      <c r="O314" s="80"/>
      <c r="P314" s="81"/>
      <c r="Q314" s="76"/>
      <c r="R314" s="82"/>
      <c r="S314" s="83"/>
      <c r="T314" s="76"/>
      <c r="U314" s="82"/>
      <c r="V314" s="83"/>
      <c r="W314" s="77"/>
      <c r="X314" s="78"/>
      <c r="Y314" s="79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</row>
    <row r="315" ht="15.75" customHeight="1">
      <c r="A315" s="162"/>
      <c r="B315" s="76"/>
      <c r="C315" s="76"/>
      <c r="D315" s="77"/>
      <c r="E315" s="79"/>
      <c r="F315" s="78"/>
      <c r="G315" s="79"/>
      <c r="H315" s="76"/>
      <c r="I315" s="82"/>
      <c r="J315" s="83"/>
      <c r="K315" s="175"/>
      <c r="L315" s="80"/>
      <c r="M315" s="81"/>
      <c r="N315" s="175"/>
      <c r="O315" s="80"/>
      <c r="P315" s="81"/>
      <c r="Q315" s="76"/>
      <c r="R315" s="82"/>
      <c r="S315" s="83"/>
      <c r="T315" s="76"/>
      <c r="U315" s="82"/>
      <c r="V315" s="83"/>
      <c r="W315" s="77"/>
      <c r="X315" s="78"/>
      <c r="Y315" s="79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</row>
    <row r="316" ht="15.75" customHeight="1">
      <c r="A316" s="162"/>
      <c r="B316" s="76"/>
      <c r="C316" s="76"/>
      <c r="D316" s="77"/>
      <c r="E316" s="79"/>
      <c r="F316" s="78"/>
      <c r="G316" s="79"/>
      <c r="H316" s="76"/>
      <c r="I316" s="82"/>
      <c r="J316" s="83"/>
      <c r="K316" s="175"/>
      <c r="L316" s="80"/>
      <c r="M316" s="81"/>
      <c r="N316" s="175"/>
      <c r="O316" s="80"/>
      <c r="P316" s="81"/>
      <c r="Q316" s="76"/>
      <c r="R316" s="82"/>
      <c r="S316" s="83"/>
      <c r="T316" s="76"/>
      <c r="U316" s="82"/>
      <c r="V316" s="83"/>
      <c r="W316" s="77"/>
      <c r="X316" s="78"/>
      <c r="Y316" s="79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</row>
    <row r="317" ht="15.75" customHeight="1">
      <c r="A317" s="162"/>
      <c r="B317" s="76"/>
      <c r="C317" s="76"/>
      <c r="D317" s="77"/>
      <c r="E317" s="79"/>
      <c r="F317" s="78"/>
      <c r="G317" s="79"/>
      <c r="H317" s="76"/>
      <c r="I317" s="82"/>
      <c r="J317" s="83"/>
      <c r="K317" s="175"/>
      <c r="L317" s="80"/>
      <c r="M317" s="81"/>
      <c r="N317" s="175"/>
      <c r="O317" s="80"/>
      <c r="P317" s="81"/>
      <c r="Q317" s="76"/>
      <c r="R317" s="82"/>
      <c r="S317" s="83"/>
      <c r="T317" s="76"/>
      <c r="U317" s="82"/>
      <c r="V317" s="83"/>
      <c r="W317" s="77"/>
      <c r="X317" s="78"/>
      <c r="Y317" s="79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</row>
    <row r="318" ht="15.75" customHeight="1">
      <c r="A318" s="162"/>
      <c r="B318" s="76"/>
      <c r="C318" s="76"/>
      <c r="D318" s="77"/>
      <c r="E318" s="79"/>
      <c r="F318" s="78"/>
      <c r="G318" s="79"/>
      <c r="H318" s="76"/>
      <c r="I318" s="82"/>
      <c r="J318" s="83"/>
      <c r="K318" s="175"/>
      <c r="L318" s="80"/>
      <c r="M318" s="81"/>
      <c r="N318" s="175"/>
      <c r="O318" s="80"/>
      <c r="P318" s="81"/>
      <c r="Q318" s="76"/>
      <c r="R318" s="82"/>
      <c r="S318" s="83"/>
      <c r="T318" s="76"/>
      <c r="U318" s="82"/>
      <c r="V318" s="83"/>
      <c r="W318" s="77"/>
      <c r="X318" s="78"/>
      <c r="Y318" s="79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</row>
    <row r="319" ht="15.75" customHeight="1">
      <c r="A319" s="162"/>
      <c r="B319" s="76"/>
      <c r="C319" s="76"/>
      <c r="D319" s="77"/>
      <c r="E319" s="79"/>
      <c r="F319" s="78"/>
      <c r="G319" s="79"/>
      <c r="H319" s="76"/>
      <c r="I319" s="82"/>
      <c r="J319" s="83"/>
      <c r="K319" s="175"/>
      <c r="L319" s="80"/>
      <c r="M319" s="81"/>
      <c r="N319" s="175"/>
      <c r="O319" s="80"/>
      <c r="P319" s="81"/>
      <c r="Q319" s="76"/>
      <c r="R319" s="82"/>
      <c r="S319" s="83"/>
      <c r="T319" s="76"/>
      <c r="U319" s="82"/>
      <c r="V319" s="83"/>
      <c r="W319" s="77"/>
      <c r="X319" s="78"/>
      <c r="Y319" s="79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</row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A4:A6"/>
    <mergeCell ref="A7:A9"/>
    <mergeCell ref="A10:A12"/>
    <mergeCell ref="A16:A18"/>
    <mergeCell ref="A19:A21"/>
    <mergeCell ref="A25:A27"/>
    <mergeCell ref="A28:A31"/>
    <mergeCell ref="A32:A34"/>
    <mergeCell ref="A35:A37"/>
    <mergeCell ref="A38:A40"/>
    <mergeCell ref="A41:A43"/>
    <mergeCell ref="A44:A46"/>
    <mergeCell ref="A47:A49"/>
    <mergeCell ref="A50:A52"/>
    <mergeCell ref="A53:A56"/>
    <mergeCell ref="A58:A60"/>
    <mergeCell ref="A61:A63"/>
    <mergeCell ref="A64:A66"/>
    <mergeCell ref="A67:A69"/>
    <mergeCell ref="A70:A72"/>
    <mergeCell ref="A74:A77"/>
    <mergeCell ref="A102:A104"/>
    <mergeCell ref="A105:A107"/>
    <mergeCell ref="A108:A110"/>
    <mergeCell ref="A111:A113"/>
    <mergeCell ref="A114:A116"/>
    <mergeCell ref="A117:A119"/>
    <mergeCell ref="A81:A83"/>
    <mergeCell ref="A84:A86"/>
    <mergeCell ref="A87:A89"/>
    <mergeCell ref="A90:A92"/>
    <mergeCell ref="A93:A95"/>
    <mergeCell ref="A96:A98"/>
    <mergeCell ref="A99:A101"/>
  </mergeCells>
  <drawing r:id="rId1"/>
</worksheet>
</file>